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6"/>
  </bookViews>
  <sheets>
    <sheet name="Для программы (2)" sheetId="4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42" i="4" l="1"/>
  <c r="H230" i="4" l="1"/>
  <c r="F203" i="4" l="1"/>
  <c r="G203" i="4"/>
  <c r="H203" i="4"/>
  <c r="I203" i="4"/>
  <c r="J203" i="4"/>
  <c r="K203" i="4"/>
  <c r="F204" i="4"/>
  <c r="G204" i="4"/>
  <c r="H204" i="4"/>
  <c r="I204" i="4"/>
  <c r="J204" i="4"/>
  <c r="K204" i="4"/>
  <c r="F205" i="4"/>
  <c r="G205" i="4"/>
  <c r="H205" i="4"/>
  <c r="I205" i="4"/>
  <c r="J205" i="4"/>
  <c r="K205" i="4"/>
  <c r="F206" i="4"/>
  <c r="G206" i="4"/>
  <c r="H206" i="4"/>
  <c r="I206" i="4"/>
  <c r="J206" i="4"/>
  <c r="K206" i="4"/>
  <c r="E204" i="4"/>
  <c r="E205" i="4"/>
  <c r="E206" i="4"/>
  <c r="E203" i="4"/>
  <c r="F58" i="4"/>
  <c r="G58" i="4"/>
  <c r="H58" i="4"/>
  <c r="I58" i="4"/>
  <c r="J58" i="4"/>
  <c r="K58" i="4"/>
  <c r="F59" i="4"/>
  <c r="G59" i="4"/>
  <c r="H59" i="4"/>
  <c r="I59" i="4"/>
  <c r="J59" i="4"/>
  <c r="K59" i="4"/>
  <c r="F60" i="4"/>
  <c r="G60" i="4"/>
  <c r="H60" i="4"/>
  <c r="I60" i="4"/>
  <c r="J60" i="4"/>
  <c r="K60" i="4"/>
  <c r="F61" i="4"/>
  <c r="G61" i="4"/>
  <c r="H61" i="4"/>
  <c r="I61" i="4"/>
  <c r="J61" i="4"/>
  <c r="K61" i="4"/>
  <c r="E59" i="4"/>
  <c r="E60" i="4"/>
  <c r="E61" i="4"/>
  <c r="E58" i="4"/>
  <c r="L325" i="4"/>
  <c r="L324" i="4"/>
  <c r="K322" i="4"/>
  <c r="J322" i="4"/>
  <c r="I322" i="4"/>
  <c r="H322" i="4"/>
  <c r="G322" i="4"/>
  <c r="F322" i="4"/>
  <c r="E322" i="4"/>
  <c r="L320" i="4"/>
  <c r="L319" i="4"/>
  <c r="J317" i="4"/>
  <c r="I317" i="4"/>
  <c r="H317" i="4"/>
  <c r="G317" i="4"/>
  <c r="F317" i="4"/>
  <c r="E317" i="4"/>
  <c r="L315" i="4"/>
  <c r="L314" i="4"/>
  <c r="K312" i="4"/>
  <c r="J312" i="4"/>
  <c r="I312" i="4"/>
  <c r="H312" i="4"/>
  <c r="G312" i="4"/>
  <c r="F312" i="4"/>
  <c r="E312" i="4"/>
  <c r="L310" i="4"/>
  <c r="L309" i="4"/>
  <c r="K307" i="4"/>
  <c r="J307" i="4"/>
  <c r="I307" i="4"/>
  <c r="H307" i="4"/>
  <c r="G307" i="4"/>
  <c r="F307" i="4"/>
  <c r="E307" i="4"/>
  <c r="L305" i="4"/>
  <c r="L304" i="4"/>
  <c r="K302" i="4"/>
  <c r="J302" i="4"/>
  <c r="I302" i="4"/>
  <c r="H302" i="4"/>
  <c r="G302" i="4"/>
  <c r="F302" i="4"/>
  <c r="E302" i="4"/>
  <c r="L300" i="4"/>
  <c r="L299" i="4"/>
  <c r="K297" i="4"/>
  <c r="J297" i="4"/>
  <c r="I297" i="4"/>
  <c r="H297" i="4"/>
  <c r="G297" i="4"/>
  <c r="F297" i="4"/>
  <c r="E297" i="4"/>
  <c r="L295" i="4"/>
  <c r="L294" i="4"/>
  <c r="K292" i="4"/>
  <c r="J292" i="4"/>
  <c r="I292" i="4"/>
  <c r="H292" i="4"/>
  <c r="G292" i="4"/>
  <c r="F292" i="4"/>
  <c r="E292" i="4"/>
  <c r="L290" i="4"/>
  <c r="L289" i="4"/>
  <c r="K287" i="4"/>
  <c r="J287" i="4"/>
  <c r="I287" i="4"/>
  <c r="H287" i="4"/>
  <c r="G287" i="4"/>
  <c r="F287" i="4"/>
  <c r="E287" i="4"/>
  <c r="L285" i="4"/>
  <c r="L284" i="4"/>
  <c r="K282" i="4"/>
  <c r="J282" i="4"/>
  <c r="I282" i="4"/>
  <c r="H282" i="4"/>
  <c r="G282" i="4"/>
  <c r="F282" i="4"/>
  <c r="E282" i="4"/>
  <c r="L280" i="4"/>
  <c r="L279" i="4"/>
  <c r="K277" i="4"/>
  <c r="J277" i="4"/>
  <c r="I277" i="4"/>
  <c r="H277" i="4"/>
  <c r="G277" i="4"/>
  <c r="F277" i="4"/>
  <c r="E277" i="4"/>
  <c r="L275" i="4"/>
  <c r="L274" i="4"/>
  <c r="K272" i="4"/>
  <c r="J272" i="4"/>
  <c r="I272" i="4"/>
  <c r="H272" i="4"/>
  <c r="G272" i="4"/>
  <c r="F272" i="4"/>
  <c r="E272" i="4"/>
  <c r="L270" i="4"/>
  <c r="L269" i="4"/>
  <c r="K267" i="4"/>
  <c r="J267" i="4"/>
  <c r="I267" i="4"/>
  <c r="H267" i="4"/>
  <c r="G267" i="4"/>
  <c r="F267" i="4"/>
  <c r="E267" i="4"/>
  <c r="L265" i="4"/>
  <c r="L264" i="4"/>
  <c r="K262" i="4"/>
  <c r="J262" i="4"/>
  <c r="I262" i="4"/>
  <c r="H262" i="4"/>
  <c r="G262" i="4"/>
  <c r="F262" i="4"/>
  <c r="E262" i="4"/>
  <c r="L260" i="4"/>
  <c r="L259" i="4"/>
  <c r="K257" i="4"/>
  <c r="J257" i="4"/>
  <c r="I257" i="4"/>
  <c r="H257" i="4"/>
  <c r="G257" i="4"/>
  <c r="F257" i="4"/>
  <c r="E257" i="4"/>
  <c r="L255" i="4"/>
  <c r="L254" i="4"/>
  <c r="K252" i="4"/>
  <c r="J252" i="4"/>
  <c r="I252" i="4"/>
  <c r="H252" i="4"/>
  <c r="G252" i="4"/>
  <c r="F252" i="4"/>
  <c r="E252" i="4"/>
  <c r="L250" i="4"/>
  <c r="L249" i="4"/>
  <c r="K247" i="4"/>
  <c r="J247" i="4"/>
  <c r="I247" i="4"/>
  <c r="H247" i="4"/>
  <c r="G247" i="4"/>
  <c r="F247" i="4"/>
  <c r="E247" i="4"/>
  <c r="L245" i="4"/>
  <c r="L244" i="4"/>
  <c r="K242" i="4"/>
  <c r="J242" i="4"/>
  <c r="I242" i="4"/>
  <c r="H242" i="4"/>
  <c r="G242" i="4"/>
  <c r="F242" i="4"/>
  <c r="E242" i="4"/>
  <c r="L240" i="4"/>
  <c r="L239" i="4"/>
  <c r="K237" i="4"/>
  <c r="J237" i="4"/>
  <c r="I237" i="4"/>
  <c r="H237" i="4"/>
  <c r="G237" i="4"/>
  <c r="F237" i="4"/>
  <c r="E237" i="4"/>
  <c r="L235" i="4"/>
  <c r="L234" i="4"/>
  <c r="K232" i="4"/>
  <c r="J232" i="4"/>
  <c r="I232" i="4"/>
  <c r="H232" i="4"/>
  <c r="G232" i="4"/>
  <c r="F232" i="4"/>
  <c r="E232" i="4"/>
  <c r="K231" i="4"/>
  <c r="J231" i="4"/>
  <c r="I231" i="4"/>
  <c r="H231" i="4"/>
  <c r="G231" i="4"/>
  <c r="F231" i="4"/>
  <c r="E231" i="4"/>
  <c r="K230" i="4"/>
  <c r="J230" i="4"/>
  <c r="I230" i="4"/>
  <c r="G230" i="4"/>
  <c r="F230" i="4"/>
  <c r="E230" i="4"/>
  <c r="K229" i="4"/>
  <c r="J229" i="4"/>
  <c r="I229" i="4"/>
  <c r="H229" i="4"/>
  <c r="G229" i="4"/>
  <c r="F229" i="4"/>
  <c r="E229" i="4"/>
  <c r="K228" i="4"/>
  <c r="J228" i="4"/>
  <c r="I228" i="4"/>
  <c r="H228" i="4"/>
  <c r="G228" i="4"/>
  <c r="F228" i="4"/>
  <c r="E228" i="4"/>
  <c r="L225" i="4"/>
  <c r="L224" i="4"/>
  <c r="K222" i="4"/>
  <c r="J222" i="4"/>
  <c r="I222" i="4"/>
  <c r="H222" i="4"/>
  <c r="G222" i="4"/>
  <c r="F222" i="4"/>
  <c r="E222" i="4"/>
  <c r="L220" i="4"/>
  <c r="L219" i="4"/>
  <c r="K217" i="4"/>
  <c r="J217" i="4"/>
  <c r="I217" i="4"/>
  <c r="H217" i="4"/>
  <c r="G217" i="4"/>
  <c r="F217" i="4"/>
  <c r="E217" i="4"/>
  <c r="L215" i="4"/>
  <c r="L214" i="4"/>
  <c r="K212" i="4"/>
  <c r="J212" i="4"/>
  <c r="I212" i="4"/>
  <c r="H212" i="4"/>
  <c r="G212" i="4"/>
  <c r="F212" i="4"/>
  <c r="E212" i="4"/>
  <c r="L210" i="4"/>
  <c r="L209" i="4"/>
  <c r="K207" i="4"/>
  <c r="J207" i="4"/>
  <c r="I207" i="4"/>
  <c r="H207" i="4"/>
  <c r="G207" i="4"/>
  <c r="F207" i="4"/>
  <c r="E207" i="4"/>
  <c r="L200" i="4"/>
  <c r="K197" i="4"/>
  <c r="J197" i="4"/>
  <c r="I197" i="4"/>
  <c r="H197" i="4"/>
  <c r="G197" i="4"/>
  <c r="F197" i="4"/>
  <c r="E197" i="4"/>
  <c r="L194" i="4"/>
  <c r="K191" i="4"/>
  <c r="J191" i="4"/>
  <c r="I191" i="4"/>
  <c r="H191" i="4"/>
  <c r="G191" i="4"/>
  <c r="F191" i="4"/>
  <c r="E191" i="4"/>
  <c r="K190" i="4"/>
  <c r="J190" i="4"/>
  <c r="I190" i="4"/>
  <c r="H190" i="4"/>
  <c r="G190" i="4"/>
  <c r="F190" i="4"/>
  <c r="E190" i="4"/>
  <c r="K189" i="4"/>
  <c r="J189" i="4"/>
  <c r="I189" i="4"/>
  <c r="H189" i="4"/>
  <c r="G189" i="4"/>
  <c r="F189" i="4"/>
  <c r="E189" i="4"/>
  <c r="K188" i="4"/>
  <c r="J188" i="4"/>
  <c r="I188" i="4"/>
  <c r="H188" i="4"/>
  <c r="G188" i="4"/>
  <c r="F188" i="4"/>
  <c r="E188" i="4"/>
  <c r="K187" i="4"/>
  <c r="J187" i="4"/>
  <c r="I187" i="4"/>
  <c r="H187" i="4"/>
  <c r="G187" i="4"/>
  <c r="F187" i="4"/>
  <c r="E187" i="4"/>
  <c r="L184" i="4"/>
  <c r="K181" i="4"/>
  <c r="J181" i="4"/>
  <c r="I181" i="4"/>
  <c r="H181" i="4"/>
  <c r="G181" i="4"/>
  <c r="F181" i="4"/>
  <c r="E181" i="4"/>
  <c r="L179" i="4"/>
  <c r="K176" i="4"/>
  <c r="J176" i="4"/>
  <c r="I176" i="4"/>
  <c r="H176" i="4"/>
  <c r="G176" i="4"/>
  <c r="F176" i="4"/>
  <c r="E176" i="4"/>
  <c r="K175" i="4"/>
  <c r="J175" i="4"/>
  <c r="I175" i="4"/>
  <c r="H175" i="4"/>
  <c r="G175" i="4"/>
  <c r="F175" i="4"/>
  <c r="E175" i="4"/>
  <c r="K174" i="4"/>
  <c r="J174" i="4"/>
  <c r="I174" i="4"/>
  <c r="I169" i="4" s="1"/>
  <c r="H174" i="4"/>
  <c r="G174" i="4"/>
  <c r="F174" i="4"/>
  <c r="E174" i="4"/>
  <c r="K173" i="4"/>
  <c r="J173" i="4"/>
  <c r="I173" i="4"/>
  <c r="H173" i="4"/>
  <c r="G173" i="4"/>
  <c r="F173" i="4"/>
  <c r="E173" i="4"/>
  <c r="K172" i="4"/>
  <c r="J172" i="4"/>
  <c r="I172" i="4"/>
  <c r="H172" i="4"/>
  <c r="G172" i="4"/>
  <c r="F172" i="4"/>
  <c r="E172" i="4"/>
  <c r="L162" i="4"/>
  <c r="K159" i="4"/>
  <c r="J159" i="4"/>
  <c r="I159" i="4"/>
  <c r="H159" i="4"/>
  <c r="G159" i="4"/>
  <c r="F159" i="4"/>
  <c r="E159" i="4"/>
  <c r="L158" i="4"/>
  <c r="L157" i="4"/>
  <c r="L156" i="4"/>
  <c r="K154" i="4"/>
  <c r="J154" i="4"/>
  <c r="I154" i="4"/>
  <c r="H154" i="4"/>
  <c r="G154" i="4"/>
  <c r="F154" i="4"/>
  <c r="E154" i="4"/>
  <c r="K153" i="4"/>
  <c r="J153" i="4"/>
  <c r="I153" i="4"/>
  <c r="H153" i="4"/>
  <c r="G153" i="4"/>
  <c r="F153" i="4"/>
  <c r="E153" i="4"/>
  <c r="K152" i="4"/>
  <c r="J152" i="4"/>
  <c r="I152" i="4"/>
  <c r="H152" i="4"/>
  <c r="G152" i="4"/>
  <c r="F152" i="4"/>
  <c r="E152" i="4"/>
  <c r="K151" i="4"/>
  <c r="J151" i="4"/>
  <c r="I151" i="4"/>
  <c r="H151" i="4"/>
  <c r="G151" i="4"/>
  <c r="F151" i="4"/>
  <c r="E151" i="4"/>
  <c r="K150" i="4"/>
  <c r="J150" i="4"/>
  <c r="I150" i="4"/>
  <c r="H150" i="4"/>
  <c r="G150" i="4"/>
  <c r="F150" i="4"/>
  <c r="E150" i="4"/>
  <c r="L148" i="4"/>
  <c r="L147" i="4"/>
  <c r="K144" i="4"/>
  <c r="J144" i="4"/>
  <c r="I144" i="4"/>
  <c r="H144" i="4"/>
  <c r="G144" i="4"/>
  <c r="F144" i="4"/>
  <c r="E144" i="4"/>
  <c r="K143" i="4"/>
  <c r="J143" i="4"/>
  <c r="I143" i="4"/>
  <c r="H143" i="4"/>
  <c r="G143" i="4"/>
  <c r="F143" i="4"/>
  <c r="E143" i="4"/>
  <c r="K142" i="4"/>
  <c r="J142" i="4"/>
  <c r="I142" i="4"/>
  <c r="H142" i="4"/>
  <c r="G142" i="4"/>
  <c r="F142" i="4"/>
  <c r="E142" i="4"/>
  <c r="K141" i="4"/>
  <c r="J141" i="4"/>
  <c r="I141" i="4"/>
  <c r="H141" i="4"/>
  <c r="G141" i="4"/>
  <c r="F141" i="4"/>
  <c r="E141" i="4"/>
  <c r="K140" i="4"/>
  <c r="J140" i="4"/>
  <c r="I140" i="4"/>
  <c r="H140" i="4"/>
  <c r="G140" i="4"/>
  <c r="F140" i="4"/>
  <c r="E140" i="4"/>
  <c r="L137" i="4"/>
  <c r="L136" i="4"/>
  <c r="L135" i="4"/>
  <c r="K134" i="4"/>
  <c r="J134" i="4"/>
  <c r="I134" i="4"/>
  <c r="H134" i="4"/>
  <c r="G134" i="4"/>
  <c r="F134" i="4"/>
  <c r="E134" i="4"/>
  <c r="K133" i="4"/>
  <c r="J133" i="4"/>
  <c r="I133" i="4"/>
  <c r="H133" i="4"/>
  <c r="G133" i="4"/>
  <c r="F133" i="4"/>
  <c r="E133" i="4"/>
  <c r="K132" i="4"/>
  <c r="J132" i="4"/>
  <c r="I132" i="4"/>
  <c r="H132" i="4"/>
  <c r="G132" i="4"/>
  <c r="F132" i="4"/>
  <c r="E132" i="4"/>
  <c r="K131" i="4"/>
  <c r="J131" i="4"/>
  <c r="I131" i="4"/>
  <c r="H131" i="4"/>
  <c r="G131" i="4"/>
  <c r="F131" i="4"/>
  <c r="E131" i="4"/>
  <c r="K130" i="4"/>
  <c r="J130" i="4"/>
  <c r="I130" i="4"/>
  <c r="H130" i="4"/>
  <c r="G130" i="4"/>
  <c r="F130" i="4"/>
  <c r="E130" i="4"/>
  <c r="L122" i="4"/>
  <c r="L121" i="4"/>
  <c r="L120" i="4"/>
  <c r="K118" i="4"/>
  <c r="J118" i="4"/>
  <c r="I118" i="4"/>
  <c r="H118" i="4"/>
  <c r="G118" i="4"/>
  <c r="F118" i="4"/>
  <c r="E118" i="4"/>
  <c r="L116" i="4"/>
  <c r="K113" i="4"/>
  <c r="J113" i="4"/>
  <c r="I113" i="4"/>
  <c r="H113" i="4"/>
  <c r="G113" i="4"/>
  <c r="F113" i="4"/>
  <c r="E113" i="4"/>
  <c r="L111" i="4"/>
  <c r="K108" i="4"/>
  <c r="J108" i="4"/>
  <c r="I108" i="4"/>
  <c r="H108" i="4"/>
  <c r="G108" i="4"/>
  <c r="F108" i="4"/>
  <c r="E108" i="4"/>
  <c r="K107" i="4"/>
  <c r="J107" i="4"/>
  <c r="I107" i="4"/>
  <c r="H107" i="4"/>
  <c r="G107" i="4"/>
  <c r="F107" i="4"/>
  <c r="E107" i="4"/>
  <c r="K106" i="4"/>
  <c r="J106" i="4"/>
  <c r="I106" i="4"/>
  <c r="H106" i="4"/>
  <c r="G106" i="4"/>
  <c r="F106" i="4"/>
  <c r="E106" i="4"/>
  <c r="K105" i="4"/>
  <c r="J105" i="4"/>
  <c r="I105" i="4"/>
  <c r="H105" i="4"/>
  <c r="G105" i="4"/>
  <c r="F105" i="4"/>
  <c r="E105" i="4"/>
  <c r="K104" i="4"/>
  <c r="J104" i="4"/>
  <c r="I104" i="4"/>
  <c r="H104" i="4"/>
  <c r="G104" i="4"/>
  <c r="F104" i="4"/>
  <c r="E104" i="4"/>
  <c r="L101" i="4"/>
  <c r="K98" i="4"/>
  <c r="J98" i="4"/>
  <c r="I98" i="4"/>
  <c r="H98" i="4"/>
  <c r="G98" i="4"/>
  <c r="F98" i="4"/>
  <c r="E98" i="4"/>
  <c r="L96" i="4"/>
  <c r="K93" i="4"/>
  <c r="J93" i="4"/>
  <c r="I93" i="4"/>
  <c r="H93" i="4"/>
  <c r="G93" i="4"/>
  <c r="F93" i="4"/>
  <c r="E93" i="4"/>
  <c r="L91" i="4"/>
  <c r="K88" i="4"/>
  <c r="J88" i="4"/>
  <c r="I88" i="4"/>
  <c r="H88" i="4"/>
  <c r="G88" i="4"/>
  <c r="F88" i="4"/>
  <c r="E88" i="4"/>
  <c r="K83" i="4"/>
  <c r="J83" i="4"/>
  <c r="I83" i="4"/>
  <c r="H83" i="4"/>
  <c r="G83" i="4"/>
  <c r="F83" i="4"/>
  <c r="E83" i="4"/>
  <c r="K82" i="4"/>
  <c r="J82" i="4"/>
  <c r="I82" i="4"/>
  <c r="H82" i="4"/>
  <c r="G82" i="4"/>
  <c r="F82" i="4"/>
  <c r="E82" i="4"/>
  <c r="K81" i="4"/>
  <c r="J81" i="4"/>
  <c r="I81" i="4"/>
  <c r="H81" i="4"/>
  <c r="G81" i="4"/>
  <c r="F81" i="4"/>
  <c r="E81" i="4"/>
  <c r="K80" i="4"/>
  <c r="J80" i="4"/>
  <c r="I80" i="4"/>
  <c r="H80" i="4"/>
  <c r="G80" i="4"/>
  <c r="F80" i="4"/>
  <c r="E80" i="4"/>
  <c r="K79" i="4"/>
  <c r="J79" i="4"/>
  <c r="I79" i="4"/>
  <c r="H79" i="4"/>
  <c r="G79" i="4"/>
  <c r="F79" i="4"/>
  <c r="E79" i="4"/>
  <c r="L71" i="4"/>
  <c r="L70" i="4"/>
  <c r="L69" i="4"/>
  <c r="L68" i="4"/>
  <c r="K67" i="4"/>
  <c r="J67" i="4"/>
  <c r="I67" i="4"/>
  <c r="H67" i="4"/>
  <c r="G67" i="4"/>
  <c r="F67" i="4"/>
  <c r="E67" i="4"/>
  <c r="L66" i="4"/>
  <c r="L65" i="4"/>
  <c r="K62" i="4"/>
  <c r="J62" i="4"/>
  <c r="I62" i="4"/>
  <c r="H62" i="4"/>
  <c r="G62" i="4"/>
  <c r="F62" i="4"/>
  <c r="E62" i="4"/>
  <c r="L55" i="4"/>
  <c r="K52" i="4"/>
  <c r="J52" i="4"/>
  <c r="I52" i="4"/>
  <c r="H52" i="4"/>
  <c r="G52" i="4"/>
  <c r="F52" i="4"/>
  <c r="E52" i="4"/>
  <c r="K47" i="4"/>
  <c r="J47" i="4"/>
  <c r="I47" i="4"/>
  <c r="H47" i="4"/>
  <c r="G47" i="4"/>
  <c r="F47" i="4"/>
  <c r="E47" i="4"/>
  <c r="L45" i="4"/>
  <c r="K42" i="4"/>
  <c r="J42" i="4"/>
  <c r="I42" i="4"/>
  <c r="H42" i="4"/>
  <c r="G42" i="4"/>
  <c r="F42" i="4"/>
  <c r="E42" i="4"/>
  <c r="L40" i="4"/>
  <c r="K37" i="4"/>
  <c r="J37" i="4"/>
  <c r="I37" i="4"/>
  <c r="H37" i="4"/>
  <c r="G37" i="4"/>
  <c r="F37" i="4"/>
  <c r="E37" i="4"/>
  <c r="K36" i="4"/>
  <c r="J36" i="4"/>
  <c r="I36" i="4"/>
  <c r="H36" i="4"/>
  <c r="G36" i="4"/>
  <c r="F36" i="4"/>
  <c r="E36" i="4"/>
  <c r="K35" i="4"/>
  <c r="J35" i="4"/>
  <c r="I35" i="4"/>
  <c r="H35" i="4"/>
  <c r="G35" i="4"/>
  <c r="F35" i="4"/>
  <c r="E35" i="4"/>
  <c r="K34" i="4"/>
  <c r="J34" i="4"/>
  <c r="I34" i="4"/>
  <c r="H34" i="4"/>
  <c r="G34" i="4"/>
  <c r="F34" i="4"/>
  <c r="E34" i="4"/>
  <c r="K33" i="4"/>
  <c r="J33" i="4"/>
  <c r="I33" i="4"/>
  <c r="H33" i="4"/>
  <c r="G33" i="4"/>
  <c r="F33" i="4"/>
  <c r="E33" i="4"/>
  <c r="L30" i="4"/>
  <c r="L29" i="4"/>
  <c r="L28" i="4"/>
  <c r="L27" i="4"/>
  <c r="K26" i="4"/>
  <c r="J26" i="4"/>
  <c r="I26" i="4"/>
  <c r="H26" i="4"/>
  <c r="G26" i="4"/>
  <c r="F26" i="4"/>
  <c r="E26" i="4"/>
  <c r="K25" i="4"/>
  <c r="J25" i="4"/>
  <c r="I25" i="4"/>
  <c r="H25" i="4"/>
  <c r="G25" i="4"/>
  <c r="F25" i="4"/>
  <c r="E25" i="4"/>
  <c r="K24" i="4"/>
  <c r="J24" i="4"/>
  <c r="I24" i="4"/>
  <c r="H24" i="4"/>
  <c r="G24" i="4"/>
  <c r="F24" i="4"/>
  <c r="E24" i="4"/>
  <c r="K23" i="4"/>
  <c r="J23" i="4"/>
  <c r="I23" i="4"/>
  <c r="H23" i="4"/>
  <c r="G23" i="4"/>
  <c r="F23" i="4"/>
  <c r="E23" i="4"/>
  <c r="K22" i="4"/>
  <c r="J22" i="4"/>
  <c r="I22" i="4"/>
  <c r="H22" i="4"/>
  <c r="G22" i="4"/>
  <c r="F22" i="4"/>
  <c r="E22" i="4"/>
  <c r="E202" i="4" l="1"/>
  <c r="L58" i="4"/>
  <c r="F126" i="4"/>
  <c r="I171" i="4"/>
  <c r="F149" i="4"/>
  <c r="G139" i="4"/>
  <c r="K129" i="4"/>
  <c r="I127" i="4"/>
  <c r="F128" i="4"/>
  <c r="F170" i="4"/>
  <c r="G227" i="4"/>
  <c r="I74" i="4"/>
  <c r="F75" i="4"/>
  <c r="G77" i="4"/>
  <c r="K128" i="4"/>
  <c r="H74" i="4"/>
  <c r="E75" i="4"/>
  <c r="H76" i="4"/>
  <c r="K139" i="4"/>
  <c r="H227" i="4"/>
  <c r="J127" i="4"/>
  <c r="G128" i="4"/>
  <c r="E129" i="4"/>
  <c r="J74" i="4"/>
  <c r="I227" i="4"/>
  <c r="F20" i="4"/>
  <c r="E18" i="4"/>
  <c r="E168" i="4"/>
  <c r="E227" i="4"/>
  <c r="G18" i="4"/>
  <c r="F76" i="4"/>
  <c r="E127" i="4"/>
  <c r="H128" i="4"/>
  <c r="F74" i="4"/>
  <c r="I17" i="4"/>
  <c r="I75" i="4"/>
  <c r="J171" i="4"/>
  <c r="E57" i="4"/>
  <c r="E103" i="4"/>
  <c r="J75" i="4"/>
  <c r="G76" i="4"/>
  <c r="J77" i="4"/>
  <c r="J19" i="4"/>
  <c r="G20" i="4"/>
  <c r="H125" i="4"/>
  <c r="E128" i="4"/>
  <c r="F125" i="4"/>
  <c r="I126" i="4"/>
  <c r="F127" i="4"/>
  <c r="I128" i="4"/>
  <c r="E21" i="4"/>
  <c r="I31" i="4"/>
  <c r="G127" i="4"/>
  <c r="K171" i="4"/>
  <c r="K186" i="4"/>
  <c r="F19" i="4"/>
  <c r="G21" i="4"/>
  <c r="K18" i="4"/>
  <c r="J21" i="4"/>
  <c r="G125" i="4"/>
  <c r="G168" i="4"/>
  <c r="J169" i="4"/>
  <c r="E31" i="4"/>
  <c r="I57" i="4"/>
  <c r="E169" i="4"/>
  <c r="K169" i="4"/>
  <c r="F103" i="4"/>
  <c r="K202" i="4"/>
  <c r="H75" i="4"/>
  <c r="F139" i="4"/>
  <c r="I168" i="4"/>
  <c r="L257" i="4"/>
  <c r="L297" i="4"/>
  <c r="I21" i="4"/>
  <c r="G78" i="4"/>
  <c r="J57" i="4"/>
  <c r="F21" i="4"/>
  <c r="E167" i="4"/>
  <c r="H168" i="4"/>
  <c r="H170" i="4"/>
  <c r="J227" i="4"/>
  <c r="J20" i="4"/>
  <c r="K20" i="4"/>
  <c r="L88" i="4"/>
  <c r="L229" i="4"/>
  <c r="L83" i="4"/>
  <c r="F186" i="4"/>
  <c r="I186" i="4"/>
  <c r="G202" i="4"/>
  <c r="K77" i="4"/>
  <c r="I167" i="4"/>
  <c r="J186" i="4"/>
  <c r="L181" i="4"/>
  <c r="L262" i="4"/>
  <c r="L26" i="4"/>
  <c r="I149" i="4"/>
  <c r="L267" i="4"/>
  <c r="E17" i="4"/>
  <c r="K76" i="4"/>
  <c r="H127" i="4"/>
  <c r="K17" i="4"/>
  <c r="K19" i="4"/>
  <c r="H57" i="4"/>
  <c r="L93" i="4"/>
  <c r="F167" i="4"/>
  <c r="F169" i="4"/>
  <c r="I170" i="4"/>
  <c r="E186" i="4"/>
  <c r="I202" i="4"/>
  <c r="L231" i="4"/>
  <c r="L237" i="4"/>
  <c r="L277" i="4"/>
  <c r="E76" i="4"/>
  <c r="H77" i="4"/>
  <c r="L113" i="4"/>
  <c r="L130" i="4"/>
  <c r="L134" i="4"/>
  <c r="L212" i="4"/>
  <c r="H18" i="4"/>
  <c r="G167" i="4"/>
  <c r="J170" i="4"/>
  <c r="G149" i="4"/>
  <c r="E170" i="4"/>
  <c r="G19" i="4"/>
  <c r="L61" i="4"/>
  <c r="G126" i="4"/>
  <c r="L154" i="4"/>
  <c r="F171" i="4"/>
  <c r="F168" i="4"/>
  <c r="L232" i="4"/>
  <c r="H19" i="4"/>
  <c r="E20" i="4"/>
  <c r="L104" i="4"/>
  <c r="E77" i="4"/>
  <c r="K126" i="4"/>
  <c r="E149" i="4"/>
  <c r="H149" i="4"/>
  <c r="L272" i="4"/>
  <c r="L302" i="4"/>
  <c r="F18" i="4"/>
  <c r="I19" i="4"/>
  <c r="L42" i="4"/>
  <c r="I78" i="4"/>
  <c r="I76" i="4"/>
  <c r="L131" i="4"/>
  <c r="J128" i="4"/>
  <c r="L189" i="4"/>
  <c r="L206" i="4"/>
  <c r="L217" i="4"/>
  <c r="L242" i="4"/>
  <c r="L307" i="4"/>
  <c r="K317" i="4"/>
  <c r="L317" i="4" s="1"/>
  <c r="L33" i="4"/>
  <c r="L62" i="4"/>
  <c r="H103" i="4"/>
  <c r="G75" i="4"/>
  <c r="J125" i="4"/>
  <c r="I129" i="4"/>
  <c r="K127" i="4"/>
  <c r="F202" i="4"/>
  <c r="L247" i="4"/>
  <c r="L312" i="4"/>
  <c r="F17" i="4"/>
  <c r="K31" i="4"/>
  <c r="F57" i="4"/>
  <c r="L107" i="4"/>
  <c r="L118" i="4"/>
  <c r="H139" i="4"/>
  <c r="L143" i="4"/>
  <c r="K168" i="4"/>
  <c r="J168" i="4"/>
  <c r="L175" i="4"/>
  <c r="L187" i="4"/>
  <c r="L204" i="4"/>
  <c r="L207" i="4"/>
  <c r="L230" i="4"/>
  <c r="L252" i="4"/>
  <c r="L282" i="4"/>
  <c r="L322" i="4"/>
  <c r="E19" i="4"/>
  <c r="L60" i="4"/>
  <c r="L190" i="4"/>
  <c r="L287" i="4"/>
  <c r="H21" i="4"/>
  <c r="I18" i="4"/>
  <c r="I20" i="4"/>
  <c r="L59" i="4"/>
  <c r="J139" i="4"/>
  <c r="L144" i="4"/>
  <c r="K170" i="4"/>
  <c r="E171" i="4"/>
  <c r="L188" i="4"/>
  <c r="F227" i="4"/>
  <c r="L292" i="4"/>
  <c r="F31" i="4"/>
  <c r="K57" i="4"/>
  <c r="J76" i="4"/>
  <c r="L81" i="4"/>
  <c r="J103" i="4"/>
  <c r="J129" i="4"/>
  <c r="L132" i="4"/>
  <c r="L141" i="4"/>
  <c r="E126" i="4"/>
  <c r="J202" i="4"/>
  <c r="J167" i="4"/>
  <c r="L23" i="4"/>
  <c r="H31" i="4"/>
  <c r="H17" i="4"/>
  <c r="I77" i="4"/>
  <c r="E74" i="4"/>
  <c r="K75" i="4"/>
  <c r="L80" i="4"/>
  <c r="L106" i="4"/>
  <c r="L108" i="4"/>
  <c r="H126" i="4"/>
  <c r="I125" i="4"/>
  <c r="I139" i="4"/>
  <c r="H186" i="4"/>
  <c r="L25" i="4"/>
  <c r="L35" i="4"/>
  <c r="L82" i="4"/>
  <c r="L105" i="4"/>
  <c r="K103" i="4"/>
  <c r="L98" i="4"/>
  <c r="L153" i="4"/>
  <c r="G171" i="4"/>
  <c r="G169" i="4"/>
  <c r="L197" i="4"/>
  <c r="L222" i="4"/>
  <c r="H20" i="4"/>
  <c r="L22" i="4"/>
  <c r="K21" i="4"/>
  <c r="E78" i="4"/>
  <c r="K78" i="4"/>
  <c r="K74" i="4"/>
  <c r="G103" i="4"/>
  <c r="F129" i="4"/>
  <c r="L133" i="4"/>
  <c r="L140" i="4"/>
  <c r="L159" i="4"/>
  <c r="H171" i="4"/>
  <c r="H167" i="4"/>
  <c r="L172" i="4"/>
  <c r="L174" i="4"/>
  <c r="L191" i="4"/>
  <c r="J31" i="4"/>
  <c r="J17" i="4"/>
  <c r="J18" i="4"/>
  <c r="L24" i="4"/>
  <c r="L34" i="4"/>
  <c r="L37" i="4"/>
  <c r="L52" i="4"/>
  <c r="F78" i="4"/>
  <c r="H78" i="4"/>
  <c r="L79" i="4"/>
  <c r="G129" i="4"/>
  <c r="L151" i="4"/>
  <c r="J149" i="4"/>
  <c r="L203" i="4"/>
  <c r="L36" i="4"/>
  <c r="L47" i="4"/>
  <c r="K149" i="4"/>
  <c r="L150" i="4"/>
  <c r="K125" i="4"/>
  <c r="L152" i="4"/>
  <c r="L176" i="4"/>
  <c r="H202" i="4"/>
  <c r="H169" i="4"/>
  <c r="L205" i="4"/>
  <c r="G31" i="4"/>
  <c r="G17" i="4"/>
  <c r="G57" i="4"/>
  <c r="L67" i="4"/>
  <c r="F77" i="4"/>
  <c r="I103" i="4"/>
  <c r="H129" i="4"/>
  <c r="G170" i="4"/>
  <c r="G186" i="4"/>
  <c r="L173" i="4"/>
  <c r="G74" i="4"/>
  <c r="J78" i="4"/>
  <c r="E139" i="4"/>
  <c r="K167" i="4"/>
  <c r="E125" i="4"/>
  <c r="L228" i="4"/>
  <c r="K227" i="4"/>
  <c r="G124" i="4" l="1"/>
  <c r="L18" i="4"/>
  <c r="I73" i="4"/>
  <c r="F73" i="4"/>
  <c r="I124" i="4"/>
  <c r="L227" i="4"/>
  <c r="K16" i="4"/>
  <c r="E166" i="4"/>
  <c r="L128" i="4"/>
  <c r="L169" i="4"/>
  <c r="E124" i="4"/>
  <c r="J73" i="4"/>
  <c r="F124" i="4"/>
  <c r="G16" i="4"/>
  <c r="H73" i="4"/>
  <c r="L170" i="4"/>
  <c r="F166" i="4"/>
  <c r="E73" i="4"/>
  <c r="L19" i="4"/>
  <c r="L149" i="4"/>
  <c r="J166" i="4"/>
  <c r="L168" i="4"/>
  <c r="L127" i="4"/>
  <c r="I166" i="4"/>
  <c r="L186" i="4"/>
  <c r="L75" i="4"/>
  <c r="H124" i="4"/>
  <c r="E16" i="4"/>
  <c r="J124" i="4"/>
  <c r="G73" i="4"/>
  <c r="L17" i="4"/>
  <c r="L31" i="4"/>
  <c r="L20" i="4"/>
  <c r="L77" i="4"/>
  <c r="I16" i="4"/>
  <c r="L76" i="4"/>
  <c r="L126" i="4"/>
  <c r="L139" i="4"/>
  <c r="H166" i="4"/>
  <c r="L129" i="4"/>
  <c r="L202" i="4"/>
  <c r="L171" i="4"/>
  <c r="L21" i="4"/>
  <c r="G166" i="4"/>
  <c r="F16" i="4"/>
  <c r="J16" i="4"/>
  <c r="L125" i="4"/>
  <c r="K124" i="4"/>
  <c r="L57" i="4"/>
  <c r="L103" i="4"/>
  <c r="H16" i="4"/>
  <c r="K73" i="4"/>
  <c r="L74" i="4"/>
  <c r="K166" i="4"/>
  <c r="L167" i="4"/>
  <c r="L78" i="4"/>
  <c r="L124" i="4" l="1"/>
  <c r="L73" i="4"/>
  <c r="L166" i="4"/>
  <c r="L16" i="4"/>
  <c r="P12" i="3" l="1"/>
  <c r="N12" i="3"/>
  <c r="M12" i="3"/>
  <c r="L12" i="3"/>
  <c r="K12" i="3"/>
  <c r="J12" i="3"/>
  <c r="I12" i="3"/>
  <c r="H12" i="3"/>
  <c r="G12" i="3"/>
  <c r="F12" i="3"/>
  <c r="P10" i="3"/>
  <c r="O10" i="3"/>
  <c r="N10" i="3"/>
  <c r="M10" i="3"/>
  <c r="L10" i="3"/>
  <c r="K10" i="3"/>
  <c r="J10" i="3"/>
  <c r="I10" i="3"/>
  <c r="H10" i="3"/>
  <c r="G10" i="3"/>
  <c r="F10" i="3"/>
  <c r="P9" i="3"/>
  <c r="P6" i="3" s="1"/>
  <c r="O9" i="3"/>
  <c r="N9" i="3"/>
  <c r="M9" i="3"/>
  <c r="L9" i="3"/>
  <c r="K9" i="3"/>
  <c r="J9" i="3"/>
  <c r="I9" i="3"/>
  <c r="H9" i="3"/>
  <c r="G9" i="3"/>
  <c r="F9" i="3"/>
  <c r="P8" i="3"/>
  <c r="O8" i="3"/>
  <c r="N8" i="3"/>
  <c r="M8" i="3"/>
  <c r="L8" i="3"/>
  <c r="L6" i="3" s="1"/>
  <c r="K8" i="3"/>
  <c r="K6" i="3" s="1"/>
  <c r="J8" i="3"/>
  <c r="I8" i="3"/>
  <c r="H8" i="3"/>
  <c r="G8" i="3"/>
  <c r="F8" i="3"/>
  <c r="H6" i="3"/>
  <c r="J6" i="3" l="1"/>
  <c r="G6" i="3"/>
  <c r="M6" i="3"/>
  <c r="O6" i="3"/>
  <c r="I6" i="3"/>
  <c r="Q9" i="3"/>
  <c r="N6" i="3"/>
  <c r="F6" i="3"/>
  <c r="Q6" i="3" s="1"/>
  <c r="Q12" i="3"/>
  <c r="Q10" i="3"/>
  <c r="Q8" i="3"/>
</calcChain>
</file>

<file path=xl/sharedStrings.xml><?xml version="1.0" encoding="utf-8"?>
<sst xmlns="http://schemas.openxmlformats.org/spreadsheetml/2006/main" count="553" uniqueCount="107">
  <si>
    <t>ПРИЛОЖЕНИЕ 2</t>
  </si>
  <si>
    <t>к муниципальной программе</t>
  </si>
  <si>
    <t xml:space="preserve">«Развитие культуры Залесовского </t>
  </si>
  <si>
    <t>ПЕРЕЧЕНЬ</t>
  </si>
  <si>
    <t xml:space="preserve">мероприятий муниципальной программы </t>
  </si>
  <si>
    <t>№ п/п</t>
  </si>
  <si>
    <t>Цель, задача, мероприятие</t>
  </si>
  <si>
    <t>Срок реализации</t>
  </si>
  <si>
    <t>Участник программы</t>
  </si>
  <si>
    <t>Сумма расходов, тыс. рублей</t>
  </si>
  <si>
    <t>Источники финансирования</t>
  </si>
  <si>
    <t>2021 год</t>
  </si>
  <si>
    <t>(факт)</t>
  </si>
  <si>
    <t>2022 год</t>
  </si>
  <si>
    <t>2023 год</t>
  </si>
  <si>
    <t>(план)</t>
  </si>
  <si>
    <t>2024 год</t>
  </si>
  <si>
    <t>2025 год</t>
  </si>
  <si>
    <t>2026 год</t>
  </si>
  <si>
    <t>2027 год</t>
  </si>
  <si>
    <t>2028 год</t>
  </si>
  <si>
    <t>2029 год</t>
  </si>
  <si>
    <t>20230 год</t>
  </si>
  <si>
    <t>всего</t>
  </si>
  <si>
    <t>Подпрограмма 1 «Наследие»</t>
  </si>
  <si>
    <t>Цель 1. Сохранение культурного и исторического наследия, расширение доступа населения к культурным ценностям и информации</t>
  </si>
  <si>
    <t>МБУК МфКЦ Залесовского муниципального округа</t>
  </si>
  <si>
    <t xml:space="preserve">всего, </t>
  </si>
  <si>
    <t>в том числе</t>
  </si>
  <si>
    <t>федеральный бюджет</t>
  </si>
  <si>
    <t>краевой бюджет</t>
  </si>
  <si>
    <t>местный</t>
  </si>
  <si>
    <t>бюджет</t>
  </si>
  <si>
    <t>внебюджет</t>
  </si>
  <si>
    <t>Задача 1.1. Обеспечение сохранности и  использования объектов культурного наследия</t>
  </si>
  <si>
    <t>Мероприятие 1.1.1. Ремонт и благоустройство памятников Великой Отечественной войны, расположенных на территории округа</t>
  </si>
  <si>
    <t>Мероприятие 1.2.1. Комплектование книжных фондов муниципальных общедоступных библиотек</t>
  </si>
  <si>
    <t>Мероприятие 1.2.2. Приобретение для библиотек Залесовского муниципального округа периодических изданий</t>
  </si>
  <si>
    <r>
      <t>Мероприятие 1.2.3. Подключение общедоступных библиотек Залесовского муниципального округа к сети Интернет и развитие системы библиотечного дела с учетом задачи расширения информационных технологий</t>
    </r>
    <r>
      <rPr>
        <sz val="11"/>
        <color theme="1"/>
        <rFont val="Times New Roman"/>
        <family val="1"/>
        <charset val="204"/>
      </rPr>
      <t xml:space="preserve"> </t>
    </r>
  </si>
  <si>
    <t>Мероприятие 1.2.4. Повышение квалификации работников учреждений (библиотеки, музей)</t>
  </si>
  <si>
    <t>Задача 1.3. Повышение доступности и качества музейных и библиотечных услуг и работ</t>
  </si>
  <si>
    <t>Мероприятие 1.3.2. Обеспечение деятельности библиотек Залесовского муниципального округа (содержание зданий - текущий ремонт, выплата заработной платы сотрудникам, отчисления в фонды, коммунальные расходы, оплата услуг)</t>
  </si>
  <si>
    <t>Подпрограмма 2 «Народное творчество»</t>
  </si>
  <si>
    <t>Цель 2. Расширение доступности и поддержка народного творчества</t>
  </si>
  <si>
    <t>Задача 2.1. Создание условий для сохранения и развития народного творчества</t>
  </si>
  <si>
    <t>Мероприятие 2.1.1. Участие культурно-досуговых учреждений, а также коллективов самодеятельного творчества и отдельных исполнителей, мастеров – ремесленников, делегаций в конкурсах, фестивалях, выставках, акциях различного уровня</t>
  </si>
  <si>
    <t>Мероприятие 2.1.2. Приобретение ценных подарков участникам мероприятий</t>
  </si>
  <si>
    <t>Мероприятие 2.1.3. Проведение массовых мероприятий и праздников на территории Залесовского муниципального округа (Масленица – 50,0 тыс. руб., Апрелинка – 50,0 тыс. руб., День Победы – 100,0 тыс. руб., День защиты детей – 50,0 тыс. руб., Дни сёл – 100,0 тыс. руб., День памяти и скорби – 10,0 тыс. руб., День России – 10,0 тыс. руб., День семьи, любви и верности – 10,0 тыс. руб., День народного единства – 10,0 тыс. руб., фестиваль «Мы с Алтая» - 10,0 тыс. руб., Новый год – 100,0 тыс. руб.)</t>
  </si>
  <si>
    <t>Мероприятие 2.2.2. Организация и проведение фольклорно-этнографических экспедиций</t>
  </si>
  <si>
    <t>Мероприятие 2.2.3. Обеспечение деятельности культурно-досуговых учреждений, методических центров в сфере культуры и искусства (содержание зданий - текущий ремонт, выплата заработной платы сотрудникам, отчисления в фонды, коммунальные расходы, оплата услуг)</t>
  </si>
  <si>
    <t>Подпрограмма 3 «Образование в сфере культуры»</t>
  </si>
  <si>
    <t xml:space="preserve">Цель 3. Модернизация системы художественного образования </t>
  </si>
  <si>
    <t>МБУДО «Залесовская ДШИ»</t>
  </si>
  <si>
    <t>Задача 3.2. Поддержка молодых дарований и педагогических работников образовательной организации в сфере культуры</t>
  </si>
  <si>
    <t>Задача 3.3. Укрепление материально-технической базы Залесовской детской школы искусств</t>
  </si>
  <si>
    <t>Мероприятие 3.3.1. Обеспечение деятельности образовательной организации в сфере культуры (содержание зданий – текущий ремонт, выплата заработной платы сотрудникам, отчисления в фонды, коммунальные расходы, оплата услуг)</t>
  </si>
  <si>
    <t>Подпрограмма 4 «Обеспечение условий реализации программы и развития отрасли»</t>
  </si>
  <si>
    <t>Задача 4.1. Создание условий для организации и проведения мероприятий, обеспечения доступности услуг населению</t>
  </si>
  <si>
    <t>Мероприятие 4.1.1. Организация и проведение мероприятий, посвященных значимым событиям российской культуры, государственным праздникам</t>
  </si>
  <si>
    <t>Мероприятие 4.2.2. Поддержка добровольчества в сфере культуры</t>
  </si>
  <si>
    <t>Задача 4.3. Организационно-техническое, информационно-методическое и ресурсное обеспечение деятельности учреждений культуры, повышение уровня безопасности</t>
  </si>
  <si>
    <t>Мероприятие 4.3.1. Обновление материально-технической базы, приобретение специального оборудования, музыкальных инструментов для учреждений культуры</t>
  </si>
  <si>
    <t>МБУК МфКЦ Залесовского муниципального округа, МБУДО «Залесовская ДШИ»</t>
  </si>
  <si>
    <t>Задача 4.4. Улучшение состояния зданий учреждений культуры Залесовского муниципального округа</t>
  </si>
  <si>
    <t>Мероприятие 4.4.3. Развитие и укрепление материально-технической базы муниципальных домов культуры (и их филиалов), расположенных в населенных пунктах с числом жителей до 50 тыс. человек (Думчевский СДК)</t>
  </si>
  <si>
    <t>Мероприятие 4.4.4. Капитальный ремонт здания МБУДО «Залесовская ДШИ» (ПСД, РЦЦ)</t>
  </si>
  <si>
    <t>Мероприятие 4.4.5. Капитальный ремонт здания МБУДО «Залесовская ДШИ» (финансирование из местного и краевого бюджетов)</t>
  </si>
  <si>
    <t>Мероприятие 4.4.6. Строительство здания Черемушкинского СДК (ПСД, РЦЦ)</t>
  </si>
  <si>
    <t>Мероприятие 4.4.7. Строительство здания Черемушкинского СДК (финансирование из краевого и местного бюджетов)</t>
  </si>
  <si>
    <t>Мероприятие 4.4.8. Текущий ремонт здания Борисовского СДК (ПСД, РЦЦ)</t>
  </si>
  <si>
    <t>Мероприятие 4.4.9. Текущий ремонт здания Борисовского СДК (финансирование из краевого и местного бюджетов)</t>
  </si>
  <si>
    <t>Мероприятие 4.4.10. Текущий ремонт здания Шмаковского СК (ПСД, РЦЦ)</t>
  </si>
  <si>
    <t>Мероприятие 4.4.11. Текущий ремонт здания Шмаковского СК (финансирование из краевого и местного бюджетов)</t>
  </si>
  <si>
    <t>Мероприятие 4.4.12. Капитальный ремонт здания Борисовского СДК (ПСД, РЦЦ)</t>
  </si>
  <si>
    <t>Мероприятие 4.4.13. Капитальный ремонт здания Борисовского СДК (финансирование из краевого и местного бюджетов)</t>
  </si>
  <si>
    <t>Задача 2.2. Сохранение и развитие традиционной народной культуры, нематериального культурного наследия народов Российской Федерации</t>
  </si>
  <si>
    <t>Мероприятие 3.1.1. Повышение квалификации работников культуры, организация или участие в конференциях, обучающих семинарах (педагоги)</t>
  </si>
  <si>
    <t>Цель 4. Создание современных условий для  реализации программных мероприятий, работы муниципальных учреждений культуры</t>
  </si>
  <si>
    <t>Мероприятие 3.2.1. Участие молодых дарований из числа учащихся, педагогических работников образовательной организации в сфере культуры в смотрах, конкурсах, фестивалях и мастер-классах различных уровней</t>
  </si>
  <si>
    <t>Мероприятие 4.4.14. Капитальный ремонт здания Тундрихинского СДК (ПСД, РЦЦ)</t>
  </si>
  <si>
    <t>Мероприятие 4.4.16. Текущий ремонт здания Заплывинского СДК (ПСД, РЦЦ)</t>
  </si>
  <si>
    <t>Мероприятие 4.4.17. Текущий ремонт здания Заплывинского СДК (финансирование из краевого и местного бюджетов)</t>
  </si>
  <si>
    <t>Мероприятие 4.4.18. Капитальный ремонт здания Думчевского СДК (финансирование из краевого и местного бюджетов)</t>
  </si>
  <si>
    <t>Мероприятие 4.4.19. Капитальный ремонт здания Думчевского СДК (ПСД, РЦЦ)</t>
  </si>
  <si>
    <t>Мероприятие 4.4.15. Капитальный ремонт здания Тундрихинского СДК (финансирование из краевого и местного бюджетов)</t>
  </si>
  <si>
    <t>2021-2026 годы</t>
  </si>
  <si>
    <t>местный бюджет</t>
  </si>
  <si>
    <t>Мероприятие 3.3.2. Обновление материально-технической базы, приобретение специального оборудования, музыкальных инструментов для учреждений культуры (1:1)</t>
  </si>
  <si>
    <t>Задача 1.2 Повышение, доступности и качества услуг и работ в сфере библиотечного дела</t>
  </si>
  <si>
    <t>всего, 
в том числе</t>
  </si>
  <si>
    <t xml:space="preserve">Задача 4.2. Создание условий для  поддержки творческих инициатив населения, творческих союзов, деятелей и организаций в сфере культуры </t>
  </si>
  <si>
    <t xml:space="preserve">Мероприятие 4.3.3. Государственная поддержка лучших работников сельских учреждений культуры </t>
  </si>
  <si>
    <t>Мероприятие 4.3.4. Государственная поддержка лучших сельских учреждений культуры</t>
  </si>
  <si>
    <t>Мероприятие 4.3.2. Укрепление материально-технической базы учреждений культуры, искусства и художественного образования</t>
  </si>
  <si>
    <t>всего, в том числе</t>
  </si>
  <si>
    <t>Задача 3.1. Осуществление подготовки квалифицированных специалистов образования в сфере культуры Залесовского муниципального округа</t>
  </si>
  <si>
    <t>Мероприятие 2.1.4. Повышение квалификации работников культуры (КДУ)</t>
  </si>
  <si>
    <t>Мероприятие 2.2.1. Организация и проведение фольклорных фестивалей, конкурсов, выставок, праздников, праздников народного календаря, ярмарок народных промыслов и ремесел</t>
  </si>
  <si>
    <t>Мероприятие 1.3.1. Обеспечение деятельности Залесовского краеведческого музея (содержание зданий - текущий ремонт, выплата заработной платы сотрудникам, отчисления в фонды, коммунальные расходы, оплата услуг)</t>
  </si>
  <si>
    <t>Мероприятие 4.1.2. Демонтаж и монтаж оборудования для боулинга в здании Центрального Дома культуры</t>
  </si>
  <si>
    <t xml:space="preserve">Мероприятие 4.2.1. Организация и проведение ежегодного муниципального конкурса среди муниципальных учреждений культуры Залесовского муниципального округа на лучшую организацию деятельности </t>
  </si>
  <si>
    <t>Мероприятие 4.4.1 Капитальный ремонт здания Центрального Дома культуры МБУК МфКЦ Залесовского муниципального округа (ПСД, РЦЦ, финансирование из краевого и местного бюджетов)</t>
  </si>
  <si>
    <t>Мероприятие 4.4.2. Текущий ремонт здания Думчевского сельского Дома культуры МБУК МфКЦ Залесовского муниуипального округа (ПСД, РЦЦ)</t>
  </si>
  <si>
    <t>2021-2027 годы</t>
  </si>
  <si>
    <t>муниципального округа Алтайского края</t>
  </si>
  <si>
    <t>на 2021-2027 годы»</t>
  </si>
  <si>
    <t>«Развитие культуры Залесовского муниципального округа Алтайского края на 2021-2027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</si>
</sst>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/>
    <xf numFmtId="164" fontId="2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horizontal="center" vertical="center" wrapText="1"/>
    </xf>
    <xf numFmtId="165" fontId="10" fillId="2" borderId="13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Border="1" applyAlignment="1">
      <alignment horizontal="center" vertical="center" wrapText="1"/>
    </xf>
    <xf numFmtId="165" fontId="0" fillId="0" borderId="0" xfId="0" applyNumberFormat="1"/>
    <xf numFmtId="165" fontId="2" fillId="0" borderId="13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Fill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165" fontId="10" fillId="0" borderId="13" xfId="0" applyNumberFormat="1" applyFont="1" applyBorder="1" applyAlignment="1">
      <alignment vertical="center" wrapText="1"/>
    </xf>
    <xf numFmtId="165" fontId="2" fillId="0" borderId="13" xfId="0" applyNumberFormat="1" applyFont="1" applyBorder="1" applyAlignment="1">
      <alignment vertical="top" wrapText="1"/>
    </xf>
    <xf numFmtId="165" fontId="10" fillId="0" borderId="13" xfId="0" applyNumberFormat="1" applyFont="1" applyBorder="1" applyAlignment="1">
      <alignment vertical="top" wrapText="1"/>
    </xf>
    <xf numFmtId="165" fontId="1" fillId="0" borderId="13" xfId="0" applyNumberFormat="1" applyFont="1" applyBorder="1" applyAlignment="1">
      <alignment vertical="top" wrapText="1"/>
    </xf>
    <xf numFmtId="0" fontId="0" fillId="0" borderId="0" xfId="0" applyAlignment="1">
      <alignment horizontal="left"/>
    </xf>
    <xf numFmtId="0" fontId="5" fillId="0" borderId="13" xfId="0" applyFont="1" applyBorder="1" applyAlignment="1">
      <alignment horizontal="left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wrapText="1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wrapText="1"/>
    </xf>
    <xf numFmtId="0" fontId="0" fillId="0" borderId="13" xfId="0" applyBorder="1" applyAlignment="1">
      <alignment wrapText="1"/>
    </xf>
    <xf numFmtId="4" fontId="2" fillId="0" borderId="13" xfId="0" applyNumberFormat="1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65" fontId="8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10" fillId="0" borderId="13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2"/>
  <sheetViews>
    <sheetView tabSelected="1" topLeftCell="A334" zoomScale="80" zoomScaleNormal="80" workbookViewId="0">
      <selection activeCell="H29" sqref="H29"/>
    </sheetView>
  </sheetViews>
  <sheetFormatPr defaultRowHeight="15.6" x14ac:dyDescent="0.3"/>
  <cols>
    <col min="1" max="1" width="8.88671875" customWidth="1"/>
    <col min="2" max="2" width="25.33203125" style="36" customWidth="1"/>
    <col min="3" max="3" width="11.109375" customWidth="1"/>
    <col min="4" max="4" width="11.6640625" customWidth="1"/>
    <col min="5" max="9" width="11.44140625" customWidth="1"/>
    <col min="10" max="10" width="11.44140625" style="9" customWidth="1"/>
    <col min="11" max="11" width="11.44140625" customWidth="1"/>
    <col min="12" max="12" width="17.5546875" customWidth="1"/>
    <col min="13" max="13" width="18" customWidth="1"/>
  </cols>
  <sheetData>
    <row r="1" spans="1:13" x14ac:dyDescent="0.3">
      <c r="M1" s="1" t="s">
        <v>0</v>
      </c>
    </row>
    <row r="2" spans="1:13" x14ac:dyDescent="0.3">
      <c r="M2" s="1" t="s">
        <v>1</v>
      </c>
    </row>
    <row r="3" spans="1:13" x14ac:dyDescent="0.3">
      <c r="M3" s="1" t="s">
        <v>2</v>
      </c>
    </row>
    <row r="4" spans="1:13" x14ac:dyDescent="0.3">
      <c r="M4" s="1" t="s">
        <v>104</v>
      </c>
    </row>
    <row r="5" spans="1:13" x14ac:dyDescent="0.3">
      <c r="M5" s="1" t="s">
        <v>105</v>
      </c>
    </row>
    <row r="6" spans="1:13" x14ac:dyDescent="0.3">
      <c r="A6" s="2"/>
    </row>
    <row r="7" spans="1:13" x14ac:dyDescent="0.3">
      <c r="C7" s="6"/>
      <c r="D7" s="6"/>
      <c r="F7" s="3" t="s">
        <v>3</v>
      </c>
      <c r="G7" s="6"/>
      <c r="H7" s="6"/>
      <c r="I7" s="6"/>
      <c r="J7" s="10"/>
    </row>
    <row r="8" spans="1:13" x14ac:dyDescent="0.3">
      <c r="C8" s="6"/>
      <c r="D8" s="6"/>
      <c r="F8" s="3" t="s">
        <v>4</v>
      </c>
      <c r="G8" s="6"/>
      <c r="H8" s="6"/>
      <c r="I8" s="6"/>
      <c r="J8" s="10"/>
    </row>
    <row r="9" spans="1:13" x14ac:dyDescent="0.3">
      <c r="C9" s="6"/>
      <c r="D9" s="6"/>
      <c r="F9" s="3" t="s">
        <v>106</v>
      </c>
      <c r="G9" s="6"/>
      <c r="H9" s="6"/>
      <c r="I9" s="6"/>
      <c r="J9" s="10"/>
    </row>
    <row r="10" spans="1:13" x14ac:dyDescent="0.3">
      <c r="A10" s="2"/>
    </row>
    <row r="11" spans="1:13" ht="15.75" customHeight="1" x14ac:dyDescent="0.3">
      <c r="A11" s="45" t="s">
        <v>5</v>
      </c>
      <c r="B11" s="70"/>
      <c r="C11" s="45" t="s">
        <v>7</v>
      </c>
      <c r="D11" s="45" t="s">
        <v>8</v>
      </c>
      <c r="E11" s="45" t="s">
        <v>9</v>
      </c>
      <c r="F11" s="45"/>
      <c r="G11" s="45"/>
      <c r="H11" s="45"/>
      <c r="I11" s="45"/>
      <c r="J11" s="45"/>
      <c r="K11" s="45"/>
      <c r="L11" s="45"/>
      <c r="M11" s="45" t="s">
        <v>10</v>
      </c>
    </row>
    <row r="12" spans="1:13" ht="27" customHeight="1" x14ac:dyDescent="0.3">
      <c r="A12" s="45"/>
      <c r="B12" s="70"/>
      <c r="C12" s="45"/>
      <c r="D12" s="45"/>
      <c r="E12" s="45" t="s">
        <v>11</v>
      </c>
      <c r="F12" s="45" t="s">
        <v>13</v>
      </c>
      <c r="G12" s="45" t="s">
        <v>14</v>
      </c>
      <c r="H12" s="45" t="s">
        <v>16</v>
      </c>
      <c r="I12" s="45" t="s">
        <v>17</v>
      </c>
      <c r="J12" s="45" t="s">
        <v>18</v>
      </c>
      <c r="K12" s="45" t="s">
        <v>19</v>
      </c>
      <c r="L12" s="49" t="s">
        <v>23</v>
      </c>
      <c r="M12" s="45"/>
    </row>
    <row r="13" spans="1:13" ht="15.75" customHeight="1" x14ac:dyDescent="0.3">
      <c r="A13" s="45"/>
      <c r="B13" s="70"/>
      <c r="C13" s="45"/>
      <c r="D13" s="45"/>
      <c r="E13" s="45"/>
      <c r="F13" s="45"/>
      <c r="G13" s="45"/>
      <c r="H13" s="45"/>
      <c r="I13" s="45"/>
      <c r="J13" s="45"/>
      <c r="K13" s="45"/>
      <c r="L13" s="49"/>
      <c r="M13" s="45"/>
    </row>
    <row r="14" spans="1:13" ht="24.6" customHeight="1" x14ac:dyDescent="0.3">
      <c r="A14" s="16">
        <v>1</v>
      </c>
      <c r="B14" s="37"/>
      <c r="C14" s="16">
        <v>3</v>
      </c>
      <c r="D14" s="16">
        <v>4</v>
      </c>
      <c r="E14" s="17">
        <v>5</v>
      </c>
      <c r="F14" s="17">
        <v>6</v>
      </c>
      <c r="G14" s="17">
        <v>7</v>
      </c>
      <c r="H14" s="17">
        <v>9</v>
      </c>
      <c r="I14" s="17">
        <v>10</v>
      </c>
      <c r="J14" s="16">
        <v>11</v>
      </c>
      <c r="K14" s="17"/>
      <c r="L14" s="17">
        <v>16</v>
      </c>
      <c r="M14" s="17">
        <v>17</v>
      </c>
    </row>
    <row r="15" spans="1:13" ht="15.75" customHeight="1" x14ac:dyDescent="0.3">
      <c r="A15" s="45" t="s">
        <v>24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</row>
    <row r="16" spans="1:13" ht="30" customHeight="1" x14ac:dyDescent="0.3">
      <c r="A16" s="45">
        <v>1</v>
      </c>
      <c r="B16" s="67" t="s">
        <v>25</v>
      </c>
      <c r="C16" s="45" t="s">
        <v>103</v>
      </c>
      <c r="D16" s="40" t="s">
        <v>26</v>
      </c>
      <c r="E16" s="24">
        <f t="shared" ref="E16:K16" si="0">E17+E18+E19+E20</f>
        <v>10465.700000000001</v>
      </c>
      <c r="F16" s="24">
        <f t="shared" si="0"/>
        <v>13623.8</v>
      </c>
      <c r="G16" s="24">
        <f t="shared" si="0"/>
        <v>14987.8</v>
      </c>
      <c r="H16" s="24">
        <f t="shared" si="0"/>
        <v>18036.099999999999</v>
      </c>
      <c r="I16" s="24">
        <f t="shared" si="0"/>
        <v>16107.9</v>
      </c>
      <c r="J16" s="24">
        <f t="shared" si="0"/>
        <v>15555</v>
      </c>
      <c r="K16" s="24">
        <f t="shared" si="0"/>
        <v>14409</v>
      </c>
      <c r="L16" s="24">
        <f t="shared" ref="L16:L31" si="1">K16+J16+I16+H16+G16+F16+E16</f>
        <v>103185.3</v>
      </c>
      <c r="M16" s="18" t="s">
        <v>94</v>
      </c>
    </row>
    <row r="17" spans="1:13" ht="30" customHeight="1" x14ac:dyDescent="0.3">
      <c r="A17" s="45"/>
      <c r="B17" s="68"/>
      <c r="C17" s="45"/>
      <c r="D17" s="40"/>
      <c r="E17" s="24">
        <f t="shared" ref="E17:J20" si="2">E22+E33+E58</f>
        <v>0</v>
      </c>
      <c r="F17" s="24">
        <f t="shared" si="2"/>
        <v>0</v>
      </c>
      <c r="G17" s="24">
        <f t="shared" si="2"/>
        <v>0</v>
      </c>
      <c r="H17" s="24">
        <f t="shared" si="2"/>
        <v>0</v>
      </c>
      <c r="I17" s="24">
        <f t="shared" si="2"/>
        <v>0</v>
      </c>
      <c r="J17" s="24">
        <f t="shared" si="2"/>
        <v>0</v>
      </c>
      <c r="K17" s="24">
        <f>+K22+K33+K58</f>
        <v>0</v>
      </c>
      <c r="L17" s="24">
        <f t="shared" si="1"/>
        <v>0</v>
      </c>
      <c r="M17" s="17" t="s">
        <v>29</v>
      </c>
    </row>
    <row r="18" spans="1:13" ht="30" customHeight="1" x14ac:dyDescent="0.3">
      <c r="A18" s="45"/>
      <c r="B18" s="68"/>
      <c r="C18" s="45"/>
      <c r="D18" s="40"/>
      <c r="E18" s="24">
        <f t="shared" si="2"/>
        <v>3122</v>
      </c>
      <c r="F18" s="24">
        <f t="shared" si="2"/>
        <v>570</v>
      </c>
      <c r="G18" s="24">
        <f t="shared" si="2"/>
        <v>0</v>
      </c>
      <c r="H18" s="24">
        <f t="shared" si="2"/>
        <v>2505.6999999999998</v>
      </c>
      <c r="I18" s="24">
        <f t="shared" si="2"/>
        <v>0</v>
      </c>
      <c r="J18" s="24">
        <f t="shared" si="2"/>
        <v>0</v>
      </c>
      <c r="K18" s="24">
        <f>K23+K34+K59</f>
        <v>0</v>
      </c>
      <c r="L18" s="24">
        <f t="shared" si="1"/>
        <v>6197.7</v>
      </c>
      <c r="M18" s="17" t="s">
        <v>30</v>
      </c>
    </row>
    <row r="19" spans="1:13" ht="30" customHeight="1" x14ac:dyDescent="0.3">
      <c r="A19" s="45"/>
      <c r="B19" s="68"/>
      <c r="C19" s="45"/>
      <c r="D19" s="40"/>
      <c r="E19" s="24">
        <f t="shared" si="2"/>
        <v>7328.7000000000007</v>
      </c>
      <c r="F19" s="24">
        <f t="shared" si="2"/>
        <v>13012.4</v>
      </c>
      <c r="G19" s="24">
        <f t="shared" si="2"/>
        <v>14927.8</v>
      </c>
      <c r="H19" s="24">
        <f t="shared" si="2"/>
        <v>15509.800000000001</v>
      </c>
      <c r="I19" s="24">
        <f t="shared" si="2"/>
        <v>16062.9</v>
      </c>
      <c r="J19" s="24">
        <f t="shared" si="2"/>
        <v>15510</v>
      </c>
      <c r="K19" s="24">
        <f>K24+K35+K60</f>
        <v>14364</v>
      </c>
      <c r="L19" s="24">
        <f t="shared" si="1"/>
        <v>96715.599999999991</v>
      </c>
      <c r="M19" s="17" t="s">
        <v>86</v>
      </c>
    </row>
    <row r="20" spans="1:13" ht="30" customHeight="1" x14ac:dyDescent="0.3">
      <c r="A20" s="45"/>
      <c r="B20" s="69"/>
      <c r="C20" s="45"/>
      <c r="D20" s="40"/>
      <c r="E20" s="24">
        <f t="shared" si="2"/>
        <v>15</v>
      </c>
      <c r="F20" s="24">
        <f t="shared" si="2"/>
        <v>41.4</v>
      </c>
      <c r="G20" s="24">
        <f t="shared" si="2"/>
        <v>60</v>
      </c>
      <c r="H20" s="24">
        <f t="shared" si="2"/>
        <v>20.6</v>
      </c>
      <c r="I20" s="24">
        <f t="shared" si="2"/>
        <v>45</v>
      </c>
      <c r="J20" s="24">
        <f t="shared" si="2"/>
        <v>45</v>
      </c>
      <c r="K20" s="24">
        <f>K25+K36+K61</f>
        <v>45</v>
      </c>
      <c r="L20" s="24">
        <f t="shared" si="1"/>
        <v>272</v>
      </c>
      <c r="M20" s="17" t="s">
        <v>33</v>
      </c>
    </row>
    <row r="21" spans="1:13" ht="30" customHeight="1" x14ac:dyDescent="0.3">
      <c r="A21" s="45">
        <v>2</v>
      </c>
      <c r="B21" s="57" t="s">
        <v>34</v>
      </c>
      <c r="C21" s="45" t="s">
        <v>103</v>
      </c>
      <c r="D21" s="40" t="s">
        <v>26</v>
      </c>
      <c r="E21" s="21">
        <f t="shared" ref="E21:K21" si="3">E22+E23+E24+E25</f>
        <v>354</v>
      </c>
      <c r="F21" s="21">
        <f t="shared" si="3"/>
        <v>1738.1</v>
      </c>
      <c r="G21" s="21">
        <f t="shared" si="3"/>
        <v>1194.5999999999999</v>
      </c>
      <c r="H21" s="21">
        <f t="shared" si="3"/>
        <v>3978.7999999999997</v>
      </c>
      <c r="I21" s="21">
        <f t="shared" si="3"/>
        <v>1500</v>
      </c>
      <c r="J21" s="21">
        <f t="shared" si="3"/>
        <v>1500</v>
      </c>
      <c r="K21" s="21">
        <f t="shared" si="3"/>
        <v>1500</v>
      </c>
      <c r="L21" s="21">
        <f t="shared" si="1"/>
        <v>11765.5</v>
      </c>
      <c r="M21" s="17" t="s">
        <v>94</v>
      </c>
    </row>
    <row r="22" spans="1:13" ht="30" customHeight="1" x14ac:dyDescent="0.3">
      <c r="A22" s="45"/>
      <c r="B22" s="58"/>
      <c r="C22" s="45"/>
      <c r="D22" s="40"/>
      <c r="E22" s="38">
        <f t="shared" ref="E22:J24" si="4">E27</f>
        <v>0</v>
      </c>
      <c r="F22" s="38">
        <f t="shared" si="4"/>
        <v>0</v>
      </c>
      <c r="G22" s="38">
        <f t="shared" si="4"/>
        <v>0</v>
      </c>
      <c r="H22" s="38">
        <f t="shared" si="4"/>
        <v>0</v>
      </c>
      <c r="I22" s="38">
        <f t="shared" si="4"/>
        <v>0</v>
      </c>
      <c r="J22" s="38">
        <f t="shared" si="4"/>
        <v>0</v>
      </c>
      <c r="K22" s="38">
        <f>K27</f>
        <v>0</v>
      </c>
      <c r="L22" s="38">
        <f t="shared" si="1"/>
        <v>0</v>
      </c>
      <c r="M22" s="17" t="s">
        <v>29</v>
      </c>
    </row>
    <row r="23" spans="1:13" ht="30" customHeight="1" x14ac:dyDescent="0.3">
      <c r="A23" s="45"/>
      <c r="B23" s="58"/>
      <c r="C23" s="45"/>
      <c r="D23" s="40"/>
      <c r="E23" s="38">
        <f t="shared" si="4"/>
        <v>0</v>
      </c>
      <c r="F23" s="38">
        <f t="shared" si="4"/>
        <v>570</v>
      </c>
      <c r="G23" s="38">
        <f t="shared" si="4"/>
        <v>0</v>
      </c>
      <c r="H23" s="38">
        <f t="shared" si="4"/>
        <v>2505.6999999999998</v>
      </c>
      <c r="I23" s="38">
        <f t="shared" si="4"/>
        <v>0</v>
      </c>
      <c r="J23" s="38">
        <f t="shared" si="4"/>
        <v>0</v>
      </c>
      <c r="K23" s="38">
        <f>K28</f>
        <v>0</v>
      </c>
      <c r="L23" s="38">
        <f t="shared" si="1"/>
        <v>3075.7</v>
      </c>
      <c r="M23" s="17" t="s">
        <v>30</v>
      </c>
    </row>
    <row r="24" spans="1:13" ht="30" customHeight="1" x14ac:dyDescent="0.3">
      <c r="A24" s="45"/>
      <c r="B24" s="58"/>
      <c r="C24" s="45"/>
      <c r="D24" s="40"/>
      <c r="E24" s="38">
        <f t="shared" si="4"/>
        <v>354</v>
      </c>
      <c r="F24" s="38">
        <f t="shared" si="4"/>
        <v>1168.0999999999999</v>
      </c>
      <c r="G24" s="38">
        <f t="shared" si="4"/>
        <v>1194.5999999999999</v>
      </c>
      <c r="H24" s="38">
        <f t="shared" si="4"/>
        <v>1473.1</v>
      </c>
      <c r="I24" s="38">
        <f t="shared" si="4"/>
        <v>1500</v>
      </c>
      <c r="J24" s="38">
        <f t="shared" si="4"/>
        <v>1500</v>
      </c>
      <c r="K24" s="38">
        <f>K29</f>
        <v>1500</v>
      </c>
      <c r="L24" s="38">
        <f t="shared" si="1"/>
        <v>8689.8000000000011</v>
      </c>
      <c r="M24" s="17" t="s">
        <v>86</v>
      </c>
    </row>
    <row r="25" spans="1:13" ht="30" customHeight="1" x14ac:dyDescent="0.3">
      <c r="A25" s="45"/>
      <c r="B25" s="59"/>
      <c r="C25" s="45"/>
      <c r="D25" s="40"/>
      <c r="E25" s="38">
        <f t="shared" ref="E25:J25" si="5">E30</f>
        <v>0</v>
      </c>
      <c r="F25" s="38">
        <f t="shared" si="5"/>
        <v>0</v>
      </c>
      <c r="G25" s="38">
        <f t="shared" si="5"/>
        <v>0</v>
      </c>
      <c r="H25" s="38">
        <f t="shared" si="5"/>
        <v>0</v>
      </c>
      <c r="I25" s="38">
        <f t="shared" si="5"/>
        <v>0</v>
      </c>
      <c r="J25" s="38">
        <f t="shared" si="5"/>
        <v>0</v>
      </c>
      <c r="K25" s="38">
        <f>K30</f>
        <v>0</v>
      </c>
      <c r="L25" s="38">
        <f t="shared" si="1"/>
        <v>0</v>
      </c>
      <c r="M25" s="17" t="s">
        <v>33</v>
      </c>
    </row>
    <row r="26" spans="1:13" ht="30" customHeight="1" x14ac:dyDescent="0.3">
      <c r="A26" s="55">
        <v>3</v>
      </c>
      <c r="B26" s="60" t="s">
        <v>35</v>
      </c>
      <c r="C26" s="45" t="s">
        <v>103</v>
      </c>
      <c r="D26" s="40" t="s">
        <v>26</v>
      </c>
      <c r="E26" s="20">
        <f t="shared" ref="E26:K26" si="6">E27+E28+E29+E30</f>
        <v>354</v>
      </c>
      <c r="F26" s="20">
        <f t="shared" si="6"/>
        <v>1738.1</v>
      </c>
      <c r="G26" s="20">
        <f t="shared" si="6"/>
        <v>1194.5999999999999</v>
      </c>
      <c r="H26" s="20">
        <f t="shared" si="6"/>
        <v>3978.7999999999997</v>
      </c>
      <c r="I26" s="20">
        <f t="shared" si="6"/>
        <v>1500</v>
      </c>
      <c r="J26" s="20">
        <f t="shared" si="6"/>
        <v>1500</v>
      </c>
      <c r="K26" s="20">
        <f t="shared" si="6"/>
        <v>1500</v>
      </c>
      <c r="L26" s="20">
        <f t="shared" si="1"/>
        <v>11765.5</v>
      </c>
      <c r="M26" s="17" t="s">
        <v>94</v>
      </c>
    </row>
    <row r="27" spans="1:13" ht="30" customHeight="1" x14ac:dyDescent="0.3">
      <c r="A27" s="55"/>
      <c r="B27" s="61"/>
      <c r="C27" s="45"/>
      <c r="D27" s="40"/>
      <c r="E27" s="20"/>
      <c r="F27" s="20"/>
      <c r="G27" s="20"/>
      <c r="H27" s="20"/>
      <c r="I27" s="20"/>
      <c r="J27" s="20"/>
      <c r="K27" s="20"/>
      <c r="L27" s="20">
        <f t="shared" si="1"/>
        <v>0</v>
      </c>
      <c r="M27" s="17" t="s">
        <v>29</v>
      </c>
    </row>
    <row r="28" spans="1:13" ht="30" customHeight="1" x14ac:dyDescent="0.3">
      <c r="A28" s="55"/>
      <c r="B28" s="61"/>
      <c r="C28" s="45"/>
      <c r="D28" s="40"/>
      <c r="E28" s="20"/>
      <c r="F28" s="20">
        <v>570</v>
      </c>
      <c r="G28" s="20"/>
      <c r="H28" s="99">
        <v>2505.6999999999998</v>
      </c>
      <c r="I28" s="20"/>
      <c r="J28" s="20"/>
      <c r="K28" s="20"/>
      <c r="L28" s="20">
        <f t="shared" si="1"/>
        <v>3075.7</v>
      </c>
      <c r="M28" s="17" t="s">
        <v>30</v>
      </c>
    </row>
    <row r="29" spans="1:13" ht="30" customHeight="1" x14ac:dyDescent="0.3">
      <c r="A29" s="55"/>
      <c r="B29" s="61"/>
      <c r="C29" s="45"/>
      <c r="D29" s="40"/>
      <c r="E29" s="20">
        <v>354</v>
      </c>
      <c r="F29" s="20">
        <v>1168.0999999999999</v>
      </c>
      <c r="G29" s="20">
        <v>1194.5999999999999</v>
      </c>
      <c r="H29" s="98">
        <v>1473.1</v>
      </c>
      <c r="I29" s="20">
        <v>1500</v>
      </c>
      <c r="J29" s="20">
        <v>1500</v>
      </c>
      <c r="K29" s="20">
        <v>1500</v>
      </c>
      <c r="L29" s="20">
        <f t="shared" si="1"/>
        <v>8689.8000000000011</v>
      </c>
      <c r="M29" s="17" t="s">
        <v>86</v>
      </c>
    </row>
    <row r="30" spans="1:13" ht="30" customHeight="1" x14ac:dyDescent="0.3">
      <c r="A30" s="55"/>
      <c r="B30" s="62"/>
      <c r="C30" s="45"/>
      <c r="D30" s="40"/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/>
      <c r="L30" s="20">
        <f t="shared" si="1"/>
        <v>0</v>
      </c>
      <c r="M30" s="17" t="s">
        <v>33</v>
      </c>
    </row>
    <row r="31" spans="1:13" ht="30" customHeight="1" x14ac:dyDescent="0.3">
      <c r="A31" s="45">
        <v>4</v>
      </c>
      <c r="B31" s="57" t="s">
        <v>88</v>
      </c>
      <c r="C31" s="45" t="s">
        <v>103</v>
      </c>
      <c r="D31" s="40" t="s">
        <v>26</v>
      </c>
      <c r="E31" s="63">
        <f t="shared" ref="E31:J31" si="7">SUM(E33:E36)</f>
        <v>499.8</v>
      </c>
      <c r="F31" s="63">
        <f t="shared" si="7"/>
        <v>330.5</v>
      </c>
      <c r="G31" s="63">
        <f t="shared" si="7"/>
        <v>344</v>
      </c>
      <c r="H31" s="63">
        <f t="shared" si="7"/>
        <v>394</v>
      </c>
      <c r="I31" s="63">
        <f t="shared" si="7"/>
        <v>480</v>
      </c>
      <c r="J31" s="63">
        <f t="shared" si="7"/>
        <v>501</v>
      </c>
      <c r="K31" s="63">
        <f>K33+K34+K35+K36</f>
        <v>531</v>
      </c>
      <c r="L31" s="63">
        <f t="shared" si="1"/>
        <v>3080.3</v>
      </c>
      <c r="M31" s="49" t="s">
        <v>89</v>
      </c>
    </row>
    <row r="32" spans="1:13" ht="30" customHeight="1" x14ac:dyDescent="0.3">
      <c r="A32" s="45"/>
      <c r="B32" s="58"/>
      <c r="C32" s="45"/>
      <c r="D32" s="40"/>
      <c r="E32" s="63"/>
      <c r="F32" s="63"/>
      <c r="G32" s="63"/>
      <c r="H32" s="63"/>
      <c r="I32" s="63"/>
      <c r="J32" s="63"/>
      <c r="K32" s="63"/>
      <c r="L32" s="63"/>
      <c r="M32" s="49"/>
    </row>
    <row r="33" spans="1:13" ht="30" customHeight="1" x14ac:dyDescent="0.3">
      <c r="A33" s="45"/>
      <c r="B33" s="58"/>
      <c r="C33" s="45"/>
      <c r="D33" s="40"/>
      <c r="E33" s="38">
        <f t="shared" ref="E33:K36" si="8">E38+E43+E48+E53</f>
        <v>0</v>
      </c>
      <c r="F33" s="38">
        <f t="shared" si="8"/>
        <v>0</v>
      </c>
      <c r="G33" s="38">
        <f t="shared" si="8"/>
        <v>0</v>
      </c>
      <c r="H33" s="38">
        <f t="shared" si="8"/>
        <v>0</v>
      </c>
      <c r="I33" s="38">
        <f t="shared" si="8"/>
        <v>0</v>
      </c>
      <c r="J33" s="38">
        <f t="shared" si="8"/>
        <v>0</v>
      </c>
      <c r="K33" s="38">
        <f t="shared" si="8"/>
        <v>0</v>
      </c>
      <c r="L33" s="38">
        <f>K33+J33+I33+H33+G33+F33+E33</f>
        <v>0</v>
      </c>
      <c r="M33" s="17" t="s">
        <v>29</v>
      </c>
    </row>
    <row r="34" spans="1:13" ht="30" customHeight="1" x14ac:dyDescent="0.3">
      <c r="A34" s="45"/>
      <c r="B34" s="58"/>
      <c r="C34" s="45"/>
      <c r="D34" s="40"/>
      <c r="E34" s="38">
        <f t="shared" si="8"/>
        <v>0</v>
      </c>
      <c r="F34" s="38">
        <f t="shared" si="8"/>
        <v>0</v>
      </c>
      <c r="G34" s="38">
        <f t="shared" si="8"/>
        <v>0</v>
      </c>
      <c r="H34" s="38">
        <f t="shared" si="8"/>
        <v>0</v>
      </c>
      <c r="I34" s="38">
        <f t="shared" si="8"/>
        <v>0</v>
      </c>
      <c r="J34" s="38">
        <f t="shared" si="8"/>
        <v>0</v>
      </c>
      <c r="K34" s="38">
        <f t="shared" si="8"/>
        <v>0</v>
      </c>
      <c r="L34" s="38">
        <f>K34+J34+I34+H34+G34+F34+E34</f>
        <v>0</v>
      </c>
      <c r="M34" s="17" t="s">
        <v>30</v>
      </c>
    </row>
    <row r="35" spans="1:13" ht="30" customHeight="1" x14ac:dyDescent="0.3">
      <c r="A35" s="45"/>
      <c r="B35" s="58"/>
      <c r="C35" s="45"/>
      <c r="D35" s="40"/>
      <c r="E35" s="38">
        <f t="shared" si="8"/>
        <v>499.8</v>
      </c>
      <c r="F35" s="38">
        <f t="shared" si="8"/>
        <v>330.5</v>
      </c>
      <c r="G35" s="38">
        <f t="shared" si="8"/>
        <v>344</v>
      </c>
      <c r="H35" s="38">
        <f t="shared" si="8"/>
        <v>394</v>
      </c>
      <c r="I35" s="38">
        <f t="shared" si="8"/>
        <v>480</v>
      </c>
      <c r="J35" s="38">
        <f t="shared" si="8"/>
        <v>501</v>
      </c>
      <c r="K35" s="38">
        <f t="shared" si="8"/>
        <v>531</v>
      </c>
      <c r="L35" s="38">
        <f>K35+J35+I35+H35+G35+F35+E35</f>
        <v>3080.3</v>
      </c>
      <c r="M35" s="17" t="s">
        <v>86</v>
      </c>
    </row>
    <row r="36" spans="1:13" ht="30" customHeight="1" x14ac:dyDescent="0.3">
      <c r="A36" s="45"/>
      <c r="B36" s="59"/>
      <c r="C36" s="45"/>
      <c r="D36" s="40"/>
      <c r="E36" s="38">
        <f t="shared" si="8"/>
        <v>0</v>
      </c>
      <c r="F36" s="38">
        <f t="shared" si="8"/>
        <v>0</v>
      </c>
      <c r="G36" s="38">
        <f t="shared" si="8"/>
        <v>0</v>
      </c>
      <c r="H36" s="38">
        <f t="shared" si="8"/>
        <v>0</v>
      </c>
      <c r="I36" s="38">
        <f t="shared" si="8"/>
        <v>0</v>
      </c>
      <c r="J36" s="38">
        <f t="shared" si="8"/>
        <v>0</v>
      </c>
      <c r="K36" s="38">
        <f t="shared" si="8"/>
        <v>0</v>
      </c>
      <c r="L36" s="38">
        <f>K36+J36+I36+H36+G36+F36+E36</f>
        <v>0</v>
      </c>
      <c r="M36" s="17" t="s">
        <v>33</v>
      </c>
    </row>
    <row r="37" spans="1:13" ht="30" customHeight="1" x14ac:dyDescent="0.3">
      <c r="A37" s="55">
        <v>5</v>
      </c>
      <c r="B37" s="64" t="s">
        <v>36</v>
      </c>
      <c r="C37" s="55" t="s">
        <v>103</v>
      </c>
      <c r="D37" s="40" t="s">
        <v>26</v>
      </c>
      <c r="E37" s="20">
        <f t="shared" ref="E37:K37" si="9">E38+E39+E40+E41</f>
        <v>230</v>
      </c>
      <c r="F37" s="20">
        <f t="shared" si="9"/>
        <v>120</v>
      </c>
      <c r="G37" s="20">
        <f t="shared" si="9"/>
        <v>120</v>
      </c>
      <c r="H37" s="20">
        <f t="shared" si="9"/>
        <v>140</v>
      </c>
      <c r="I37" s="20">
        <f t="shared" si="9"/>
        <v>180</v>
      </c>
      <c r="J37" s="20">
        <f t="shared" si="9"/>
        <v>200</v>
      </c>
      <c r="K37" s="20">
        <f t="shared" si="9"/>
        <v>220</v>
      </c>
      <c r="L37" s="20">
        <f>K37+J37+I37+H37+G37+F37+E37</f>
        <v>1210</v>
      </c>
      <c r="M37" s="17" t="s">
        <v>94</v>
      </c>
    </row>
    <row r="38" spans="1:13" ht="30" customHeight="1" x14ac:dyDescent="0.3">
      <c r="A38" s="55"/>
      <c r="B38" s="65"/>
      <c r="C38" s="55"/>
      <c r="D38" s="40"/>
      <c r="E38" s="20"/>
      <c r="F38" s="20"/>
      <c r="G38" s="20"/>
      <c r="H38" s="20"/>
      <c r="I38" s="20"/>
      <c r="J38" s="20"/>
      <c r="K38" s="20"/>
      <c r="L38" s="20"/>
      <c r="M38" s="17" t="s">
        <v>29</v>
      </c>
    </row>
    <row r="39" spans="1:13" ht="33" customHeight="1" x14ac:dyDescent="0.3">
      <c r="A39" s="55"/>
      <c r="B39" s="65"/>
      <c r="C39" s="55"/>
      <c r="D39" s="40"/>
      <c r="E39" s="20"/>
      <c r="F39" s="20"/>
      <c r="G39" s="20"/>
      <c r="H39" s="20"/>
      <c r="I39" s="20"/>
      <c r="J39" s="20"/>
      <c r="K39" s="20"/>
      <c r="L39" s="20"/>
      <c r="M39" s="17" t="s">
        <v>30</v>
      </c>
    </row>
    <row r="40" spans="1:13" ht="29.4" customHeight="1" x14ac:dyDescent="0.3">
      <c r="A40" s="55"/>
      <c r="B40" s="65"/>
      <c r="C40" s="55"/>
      <c r="D40" s="40"/>
      <c r="E40" s="20">
        <v>230</v>
      </c>
      <c r="F40" s="20">
        <v>120</v>
      </c>
      <c r="G40" s="20">
        <v>120</v>
      </c>
      <c r="H40" s="22">
        <v>140</v>
      </c>
      <c r="I40" s="20">
        <v>180</v>
      </c>
      <c r="J40" s="20">
        <v>200</v>
      </c>
      <c r="K40" s="20">
        <v>220</v>
      </c>
      <c r="L40" s="20">
        <f>K40+J40+I40+H40+G40+F40+E40</f>
        <v>1210</v>
      </c>
      <c r="M40" s="17" t="s">
        <v>86</v>
      </c>
    </row>
    <row r="41" spans="1:13" ht="24" customHeight="1" x14ac:dyDescent="0.3">
      <c r="A41" s="55"/>
      <c r="B41" s="66"/>
      <c r="C41" s="55"/>
      <c r="D41" s="40"/>
      <c r="E41" s="20"/>
      <c r="F41" s="20"/>
      <c r="G41" s="20"/>
      <c r="H41" s="20"/>
      <c r="I41" s="20"/>
      <c r="J41" s="20"/>
      <c r="K41" s="20"/>
      <c r="L41" s="20"/>
      <c r="M41" s="17" t="s">
        <v>33</v>
      </c>
    </row>
    <row r="42" spans="1:13" ht="30" customHeight="1" x14ac:dyDescent="0.3">
      <c r="A42" s="45">
        <v>6</v>
      </c>
      <c r="B42" s="60" t="s">
        <v>37</v>
      </c>
      <c r="C42" s="45" t="s">
        <v>103</v>
      </c>
      <c r="D42" s="40" t="s">
        <v>26</v>
      </c>
      <c r="E42" s="20">
        <f t="shared" ref="E42:K42" si="10">E43+E44+E45+E46</f>
        <v>259.5</v>
      </c>
      <c r="F42" s="20">
        <f t="shared" si="10"/>
        <v>208.5</v>
      </c>
      <c r="G42" s="20">
        <f t="shared" si="10"/>
        <v>220</v>
      </c>
      <c r="H42" s="20">
        <f t="shared" si="10"/>
        <v>240</v>
      </c>
      <c r="I42" s="20">
        <f t="shared" si="10"/>
        <v>290</v>
      </c>
      <c r="J42" s="20">
        <f t="shared" si="10"/>
        <v>290</v>
      </c>
      <c r="K42" s="20">
        <f t="shared" si="10"/>
        <v>300</v>
      </c>
      <c r="L42" s="20">
        <f>K42+J42+I42+H42+G42+F42+E42</f>
        <v>1808</v>
      </c>
      <c r="M42" s="17" t="s">
        <v>94</v>
      </c>
    </row>
    <row r="43" spans="1:13" ht="30" customHeight="1" x14ac:dyDescent="0.3">
      <c r="A43" s="45"/>
      <c r="B43" s="61"/>
      <c r="C43" s="45"/>
      <c r="D43" s="40"/>
      <c r="E43" s="20"/>
      <c r="F43" s="20"/>
      <c r="G43" s="20"/>
      <c r="H43" s="20"/>
      <c r="I43" s="20"/>
      <c r="J43" s="20"/>
      <c r="K43" s="20"/>
      <c r="L43" s="20"/>
      <c r="M43" s="17" t="s">
        <v>29</v>
      </c>
    </row>
    <row r="44" spans="1:13" ht="30" customHeight="1" x14ac:dyDescent="0.3">
      <c r="A44" s="45"/>
      <c r="B44" s="61"/>
      <c r="C44" s="45"/>
      <c r="D44" s="40"/>
      <c r="E44" s="20"/>
      <c r="F44" s="20"/>
      <c r="G44" s="20"/>
      <c r="H44" s="20"/>
      <c r="I44" s="20"/>
      <c r="J44" s="20"/>
      <c r="K44" s="20"/>
      <c r="L44" s="20"/>
      <c r="M44" s="17" t="s">
        <v>30</v>
      </c>
    </row>
    <row r="45" spans="1:13" ht="25.8" customHeight="1" x14ac:dyDescent="0.3">
      <c r="A45" s="45"/>
      <c r="B45" s="61"/>
      <c r="C45" s="45"/>
      <c r="D45" s="40"/>
      <c r="E45" s="20">
        <v>259.5</v>
      </c>
      <c r="F45" s="20">
        <v>208.5</v>
      </c>
      <c r="G45" s="20">
        <v>220</v>
      </c>
      <c r="H45" s="22">
        <v>240</v>
      </c>
      <c r="I45" s="20">
        <v>290</v>
      </c>
      <c r="J45" s="20">
        <v>290</v>
      </c>
      <c r="K45" s="20">
        <v>300</v>
      </c>
      <c r="L45" s="20">
        <f>K45+J45+I45+H45+G45+F45+E45</f>
        <v>1808</v>
      </c>
      <c r="M45" s="17" t="s">
        <v>86</v>
      </c>
    </row>
    <row r="46" spans="1:13" ht="30" customHeight="1" x14ac:dyDescent="0.3">
      <c r="A46" s="45"/>
      <c r="B46" s="62"/>
      <c r="C46" s="45"/>
      <c r="D46" s="40"/>
      <c r="E46" s="20"/>
      <c r="F46" s="20"/>
      <c r="G46" s="20"/>
      <c r="H46" s="20"/>
      <c r="I46" s="20"/>
      <c r="J46" s="20"/>
      <c r="K46" s="20"/>
      <c r="L46" s="20"/>
      <c r="M46" s="17" t="s">
        <v>33</v>
      </c>
    </row>
    <row r="47" spans="1:13" ht="30" customHeight="1" x14ac:dyDescent="0.3">
      <c r="A47" s="45">
        <v>7</v>
      </c>
      <c r="B47" s="60" t="s">
        <v>38</v>
      </c>
      <c r="C47" s="45" t="s">
        <v>103</v>
      </c>
      <c r="D47" s="40" t="s">
        <v>26</v>
      </c>
      <c r="E47" s="20">
        <f t="shared" ref="E47:K47" si="11">E48+E49+E50+E51</f>
        <v>0</v>
      </c>
      <c r="F47" s="20">
        <f t="shared" si="11"/>
        <v>0</v>
      </c>
      <c r="G47" s="20">
        <f t="shared" si="11"/>
        <v>0</v>
      </c>
      <c r="H47" s="20">
        <f t="shared" si="11"/>
        <v>0</v>
      </c>
      <c r="I47" s="20">
        <f t="shared" si="11"/>
        <v>0</v>
      </c>
      <c r="J47" s="20">
        <f t="shared" si="11"/>
        <v>0</v>
      </c>
      <c r="K47" s="20">
        <f t="shared" si="11"/>
        <v>0</v>
      </c>
      <c r="L47" s="20">
        <f>K47+J47+I47+H47+G47+F47+E47</f>
        <v>0</v>
      </c>
      <c r="M47" s="17" t="s">
        <v>94</v>
      </c>
    </row>
    <row r="48" spans="1:13" ht="30" customHeight="1" x14ac:dyDescent="0.3">
      <c r="A48" s="45"/>
      <c r="B48" s="61"/>
      <c r="C48" s="45"/>
      <c r="D48" s="40"/>
      <c r="E48" s="20"/>
      <c r="F48" s="20"/>
      <c r="G48" s="20"/>
      <c r="H48" s="20"/>
      <c r="I48" s="20"/>
      <c r="J48" s="20"/>
      <c r="K48" s="20"/>
      <c r="L48" s="20"/>
      <c r="M48" s="17" t="s">
        <v>29</v>
      </c>
    </row>
    <row r="49" spans="1:13" ht="21" customHeight="1" x14ac:dyDescent="0.3">
      <c r="A49" s="45"/>
      <c r="B49" s="61"/>
      <c r="C49" s="45"/>
      <c r="D49" s="40"/>
      <c r="E49" s="20"/>
      <c r="F49" s="20"/>
      <c r="G49" s="20"/>
      <c r="H49" s="20"/>
      <c r="I49" s="20"/>
      <c r="J49" s="20"/>
      <c r="K49" s="20"/>
      <c r="L49" s="20"/>
      <c r="M49" s="17" t="s">
        <v>30</v>
      </c>
    </row>
    <row r="50" spans="1:13" ht="20.399999999999999" customHeight="1" x14ac:dyDescent="0.3">
      <c r="A50" s="45"/>
      <c r="B50" s="61"/>
      <c r="C50" s="45"/>
      <c r="D50" s="40"/>
      <c r="E50" s="20"/>
      <c r="F50" s="20"/>
      <c r="G50" s="20"/>
      <c r="H50" s="20"/>
      <c r="I50" s="20"/>
      <c r="J50" s="20"/>
      <c r="K50" s="20"/>
      <c r="L50" s="20"/>
      <c r="M50" s="17" t="s">
        <v>86</v>
      </c>
    </row>
    <row r="51" spans="1:13" ht="30" customHeight="1" x14ac:dyDescent="0.3">
      <c r="A51" s="45"/>
      <c r="B51" s="62"/>
      <c r="C51" s="45"/>
      <c r="D51" s="40"/>
      <c r="E51" s="20"/>
      <c r="F51" s="20"/>
      <c r="G51" s="20"/>
      <c r="H51" s="20"/>
      <c r="I51" s="20"/>
      <c r="J51" s="20"/>
      <c r="K51" s="20"/>
      <c r="L51" s="20"/>
      <c r="M51" s="17" t="s">
        <v>33</v>
      </c>
    </row>
    <row r="52" spans="1:13" ht="33" customHeight="1" x14ac:dyDescent="0.3">
      <c r="A52" s="45">
        <v>8</v>
      </c>
      <c r="B52" s="60" t="s">
        <v>39</v>
      </c>
      <c r="C52" s="45" t="s">
        <v>103</v>
      </c>
      <c r="D52" s="40" t="s">
        <v>26</v>
      </c>
      <c r="E52" s="20">
        <f t="shared" ref="E52:K52" si="12">E53+E54+E55+E56</f>
        <v>10.3</v>
      </c>
      <c r="F52" s="20">
        <f t="shared" si="12"/>
        <v>2</v>
      </c>
      <c r="G52" s="20">
        <f t="shared" si="12"/>
        <v>4</v>
      </c>
      <c r="H52" s="20">
        <f t="shared" si="12"/>
        <v>14</v>
      </c>
      <c r="I52" s="20">
        <f t="shared" si="12"/>
        <v>10</v>
      </c>
      <c r="J52" s="20">
        <f t="shared" si="12"/>
        <v>11</v>
      </c>
      <c r="K52" s="20">
        <f t="shared" si="12"/>
        <v>11</v>
      </c>
      <c r="L52" s="20">
        <f>K52+J52+I52+H52+G52+F52+E52</f>
        <v>62.3</v>
      </c>
      <c r="M52" s="17" t="s">
        <v>94</v>
      </c>
    </row>
    <row r="53" spans="1:13" ht="30" customHeight="1" x14ac:dyDescent="0.3">
      <c r="A53" s="45"/>
      <c r="B53" s="61"/>
      <c r="C53" s="45"/>
      <c r="D53" s="40"/>
      <c r="E53" s="20"/>
      <c r="F53" s="20"/>
      <c r="G53" s="20"/>
      <c r="H53" s="22"/>
      <c r="I53" s="20"/>
      <c r="J53" s="20"/>
      <c r="K53" s="20"/>
      <c r="L53" s="20"/>
      <c r="M53" s="17" t="s">
        <v>29</v>
      </c>
    </row>
    <row r="54" spans="1:13" ht="23.4" customHeight="1" x14ac:dyDescent="0.3">
      <c r="A54" s="45"/>
      <c r="B54" s="61"/>
      <c r="C54" s="45"/>
      <c r="D54" s="40"/>
      <c r="E54" s="20"/>
      <c r="F54" s="20"/>
      <c r="G54" s="20"/>
      <c r="H54" s="22"/>
      <c r="I54" s="20"/>
      <c r="J54" s="20"/>
      <c r="K54" s="20"/>
      <c r="L54" s="20"/>
      <c r="M54" s="17" t="s">
        <v>30</v>
      </c>
    </row>
    <row r="55" spans="1:13" ht="22.2" customHeight="1" x14ac:dyDescent="0.3">
      <c r="A55" s="45"/>
      <c r="B55" s="61"/>
      <c r="C55" s="45"/>
      <c r="D55" s="40"/>
      <c r="E55" s="20">
        <v>10.3</v>
      </c>
      <c r="F55" s="20">
        <v>2</v>
      </c>
      <c r="G55" s="20">
        <v>4</v>
      </c>
      <c r="H55" s="22">
        <v>14</v>
      </c>
      <c r="I55" s="20">
        <v>10</v>
      </c>
      <c r="J55" s="20">
        <v>11</v>
      </c>
      <c r="K55" s="20">
        <v>11</v>
      </c>
      <c r="L55" s="20">
        <f>K55+J55+I55+H55+G55+E55+F55</f>
        <v>62.3</v>
      </c>
      <c r="M55" s="17" t="s">
        <v>86</v>
      </c>
    </row>
    <row r="56" spans="1:13" ht="30" customHeight="1" x14ac:dyDescent="0.3">
      <c r="A56" s="45"/>
      <c r="B56" s="62"/>
      <c r="C56" s="45"/>
      <c r="D56" s="40"/>
      <c r="E56" s="20"/>
      <c r="F56" s="20"/>
      <c r="G56" s="20"/>
      <c r="H56" s="20"/>
      <c r="I56" s="20"/>
      <c r="J56" s="20"/>
      <c r="K56" s="20"/>
      <c r="L56" s="20"/>
      <c r="M56" s="17" t="s">
        <v>33</v>
      </c>
    </row>
    <row r="57" spans="1:13" ht="30" customHeight="1" x14ac:dyDescent="0.3">
      <c r="A57" s="45">
        <v>9</v>
      </c>
      <c r="B57" s="57" t="s">
        <v>40</v>
      </c>
      <c r="C57" s="45" t="s">
        <v>103</v>
      </c>
      <c r="D57" s="40" t="s">
        <v>26</v>
      </c>
      <c r="E57" s="21">
        <f t="shared" ref="E57:K57" si="13">E58+E59+E60+E61</f>
        <v>9611.9000000000015</v>
      </c>
      <c r="F57" s="21">
        <f t="shared" si="13"/>
        <v>11555.199999999999</v>
      </c>
      <c r="G57" s="21">
        <f t="shared" si="13"/>
        <v>13449.199999999999</v>
      </c>
      <c r="H57" s="21">
        <f t="shared" si="13"/>
        <v>13663.300000000001</v>
      </c>
      <c r="I57" s="21">
        <f t="shared" si="13"/>
        <v>14127.9</v>
      </c>
      <c r="J57" s="21">
        <f t="shared" si="13"/>
        <v>13554</v>
      </c>
      <c r="K57" s="21">
        <f t="shared" si="13"/>
        <v>12378</v>
      </c>
      <c r="L57" s="21">
        <f t="shared" ref="L57:L62" si="14">K57+J57+I57+H57+G57+F57+E57</f>
        <v>88339.5</v>
      </c>
      <c r="M57" s="17" t="s">
        <v>94</v>
      </c>
    </row>
    <row r="58" spans="1:13" ht="30" customHeight="1" x14ac:dyDescent="0.3">
      <c r="A58" s="45"/>
      <c r="B58" s="58"/>
      <c r="C58" s="45"/>
      <c r="D58" s="40"/>
      <c r="E58" s="38">
        <f>E63+E68</f>
        <v>0</v>
      </c>
      <c r="F58" s="38">
        <f t="shared" ref="F58:K58" si="15">F63+F68</f>
        <v>0</v>
      </c>
      <c r="G58" s="38">
        <f t="shared" si="15"/>
        <v>0</v>
      </c>
      <c r="H58" s="38">
        <f t="shared" si="15"/>
        <v>0</v>
      </c>
      <c r="I58" s="38">
        <f t="shared" si="15"/>
        <v>0</v>
      </c>
      <c r="J58" s="38">
        <f t="shared" si="15"/>
        <v>0</v>
      </c>
      <c r="K58" s="38">
        <f t="shared" si="15"/>
        <v>0</v>
      </c>
      <c r="L58" s="38">
        <f t="shared" si="14"/>
        <v>0</v>
      </c>
      <c r="M58" s="17" t="s">
        <v>29</v>
      </c>
    </row>
    <row r="59" spans="1:13" ht="30" customHeight="1" x14ac:dyDescent="0.3">
      <c r="A59" s="45"/>
      <c r="B59" s="58"/>
      <c r="C59" s="45"/>
      <c r="D59" s="40"/>
      <c r="E59" s="38">
        <f t="shared" ref="E59:K61" si="16">E64+E69</f>
        <v>3122</v>
      </c>
      <c r="F59" s="38">
        <f t="shared" si="16"/>
        <v>0</v>
      </c>
      <c r="G59" s="38">
        <f t="shared" si="16"/>
        <v>0</v>
      </c>
      <c r="H59" s="38">
        <f t="shared" si="16"/>
        <v>0</v>
      </c>
      <c r="I59" s="38">
        <f t="shared" si="16"/>
        <v>0</v>
      </c>
      <c r="J59" s="38">
        <f t="shared" si="16"/>
        <v>0</v>
      </c>
      <c r="K59" s="38">
        <f t="shared" si="16"/>
        <v>0</v>
      </c>
      <c r="L59" s="38">
        <f t="shared" si="14"/>
        <v>3122</v>
      </c>
      <c r="M59" s="17" t="s">
        <v>30</v>
      </c>
    </row>
    <row r="60" spans="1:13" ht="30" customHeight="1" x14ac:dyDescent="0.3">
      <c r="A60" s="45"/>
      <c r="B60" s="58"/>
      <c r="C60" s="45"/>
      <c r="D60" s="40"/>
      <c r="E60" s="38">
        <f t="shared" si="16"/>
        <v>6474.9000000000005</v>
      </c>
      <c r="F60" s="38">
        <f t="shared" si="16"/>
        <v>11513.8</v>
      </c>
      <c r="G60" s="38">
        <f t="shared" si="16"/>
        <v>13389.199999999999</v>
      </c>
      <c r="H60" s="38">
        <f t="shared" si="16"/>
        <v>13642.7</v>
      </c>
      <c r="I60" s="38">
        <f t="shared" si="16"/>
        <v>14082.9</v>
      </c>
      <c r="J60" s="38">
        <f t="shared" si="16"/>
        <v>13509</v>
      </c>
      <c r="K60" s="38">
        <f t="shared" si="16"/>
        <v>12333</v>
      </c>
      <c r="L60" s="38">
        <f t="shared" si="14"/>
        <v>84945.5</v>
      </c>
      <c r="M60" s="17" t="s">
        <v>86</v>
      </c>
    </row>
    <row r="61" spans="1:13" ht="30" customHeight="1" x14ac:dyDescent="0.3">
      <c r="A61" s="45"/>
      <c r="B61" s="59"/>
      <c r="C61" s="45"/>
      <c r="D61" s="40"/>
      <c r="E61" s="38">
        <f t="shared" si="16"/>
        <v>15</v>
      </c>
      <c r="F61" s="38">
        <f t="shared" si="16"/>
        <v>41.4</v>
      </c>
      <c r="G61" s="38">
        <f t="shared" si="16"/>
        <v>60</v>
      </c>
      <c r="H61" s="38">
        <f t="shared" si="16"/>
        <v>20.6</v>
      </c>
      <c r="I61" s="38">
        <f t="shared" si="16"/>
        <v>45</v>
      </c>
      <c r="J61" s="38">
        <f t="shared" si="16"/>
        <v>45</v>
      </c>
      <c r="K61" s="38">
        <f t="shared" si="16"/>
        <v>45</v>
      </c>
      <c r="L61" s="38">
        <f t="shared" si="14"/>
        <v>272</v>
      </c>
      <c r="M61" s="17" t="s">
        <v>33</v>
      </c>
    </row>
    <row r="62" spans="1:13" ht="30" customHeight="1" x14ac:dyDescent="0.3">
      <c r="A62" s="45">
        <v>10</v>
      </c>
      <c r="B62" s="60" t="s">
        <v>98</v>
      </c>
      <c r="C62" s="45" t="s">
        <v>103</v>
      </c>
      <c r="D62" s="40" t="s">
        <v>26</v>
      </c>
      <c r="E62" s="20">
        <f t="shared" ref="E62:J62" si="17">SUM(E63:E66)</f>
        <v>881.3</v>
      </c>
      <c r="F62" s="20">
        <f t="shared" si="17"/>
        <v>757.3</v>
      </c>
      <c r="G62" s="20">
        <f t="shared" si="17"/>
        <v>774.3</v>
      </c>
      <c r="H62" s="20">
        <f t="shared" si="17"/>
        <v>1130.0999999999999</v>
      </c>
      <c r="I62" s="20">
        <f t="shared" si="17"/>
        <v>1445.4</v>
      </c>
      <c r="J62" s="20">
        <f t="shared" si="17"/>
        <v>1630.5</v>
      </c>
      <c r="K62" s="20">
        <f>K63+K64+K65+K66</f>
        <v>1337</v>
      </c>
      <c r="L62" s="20">
        <f t="shared" si="14"/>
        <v>7955.9000000000005</v>
      </c>
      <c r="M62" s="17" t="s">
        <v>94</v>
      </c>
    </row>
    <row r="63" spans="1:13" ht="30" customHeight="1" x14ac:dyDescent="0.3">
      <c r="A63" s="45"/>
      <c r="B63" s="61"/>
      <c r="C63" s="45"/>
      <c r="D63" s="40"/>
      <c r="E63" s="20"/>
      <c r="F63" s="20"/>
      <c r="G63" s="20"/>
      <c r="H63" s="20"/>
      <c r="I63" s="20"/>
      <c r="J63" s="20"/>
      <c r="K63" s="20"/>
      <c r="L63" s="20"/>
      <c r="M63" s="17" t="s">
        <v>29</v>
      </c>
    </row>
    <row r="64" spans="1:13" ht="30" customHeight="1" x14ac:dyDescent="0.3">
      <c r="A64" s="45"/>
      <c r="B64" s="61"/>
      <c r="C64" s="45"/>
      <c r="D64" s="40"/>
      <c r="E64" s="20"/>
      <c r="F64" s="20"/>
      <c r="G64" s="20"/>
      <c r="H64" s="20"/>
      <c r="I64" s="20"/>
      <c r="J64" s="20"/>
      <c r="K64" s="20"/>
      <c r="L64" s="20"/>
      <c r="M64" s="17" t="s">
        <v>30</v>
      </c>
    </row>
    <row r="65" spans="1:13" ht="30" customHeight="1" x14ac:dyDescent="0.3">
      <c r="A65" s="45"/>
      <c r="B65" s="61"/>
      <c r="C65" s="45"/>
      <c r="D65" s="40"/>
      <c r="E65" s="20">
        <v>876.3</v>
      </c>
      <c r="F65" s="20">
        <v>750.9</v>
      </c>
      <c r="G65" s="20">
        <v>759.3</v>
      </c>
      <c r="H65" s="22">
        <v>1120.5</v>
      </c>
      <c r="I65" s="20">
        <v>1430.4</v>
      </c>
      <c r="J65" s="20">
        <v>1615.5</v>
      </c>
      <c r="K65" s="20">
        <v>1322</v>
      </c>
      <c r="L65" s="20">
        <f t="shared" ref="L65:L71" si="18">K65+J65+I65+H65+G65+F65+E65</f>
        <v>7874.9</v>
      </c>
      <c r="M65" s="17" t="s">
        <v>86</v>
      </c>
    </row>
    <row r="66" spans="1:13" ht="30" customHeight="1" x14ac:dyDescent="0.3">
      <c r="A66" s="45"/>
      <c r="B66" s="62"/>
      <c r="C66" s="45"/>
      <c r="D66" s="40"/>
      <c r="E66" s="20">
        <v>5</v>
      </c>
      <c r="F66" s="20">
        <v>6.4</v>
      </c>
      <c r="G66" s="20">
        <v>15</v>
      </c>
      <c r="H66" s="98">
        <v>9.6</v>
      </c>
      <c r="I66" s="20">
        <v>15</v>
      </c>
      <c r="J66" s="20">
        <v>15</v>
      </c>
      <c r="K66" s="20">
        <v>15</v>
      </c>
      <c r="L66" s="20">
        <f t="shared" si="18"/>
        <v>81</v>
      </c>
      <c r="M66" s="17" t="s">
        <v>33</v>
      </c>
    </row>
    <row r="67" spans="1:13" ht="30" customHeight="1" x14ac:dyDescent="0.3">
      <c r="A67" s="45">
        <v>11</v>
      </c>
      <c r="B67" s="60" t="s">
        <v>41</v>
      </c>
      <c r="C67" s="45" t="s">
        <v>103</v>
      </c>
      <c r="D67" s="40" t="s">
        <v>26</v>
      </c>
      <c r="E67" s="20">
        <f t="shared" ref="E67:J67" si="19">SUM(E68:E71)</f>
        <v>8730.6</v>
      </c>
      <c r="F67" s="20">
        <f t="shared" si="19"/>
        <v>10797.9</v>
      </c>
      <c r="G67" s="20">
        <f t="shared" si="19"/>
        <v>12674.9</v>
      </c>
      <c r="H67" s="22">
        <f t="shared" si="19"/>
        <v>12533.2</v>
      </c>
      <c r="I67" s="20">
        <f t="shared" si="19"/>
        <v>12682.5</v>
      </c>
      <c r="J67" s="20">
        <f t="shared" si="19"/>
        <v>11923.5</v>
      </c>
      <c r="K67" s="20">
        <f>K68+K69+K70+K71</f>
        <v>11041</v>
      </c>
      <c r="L67" s="20">
        <f t="shared" si="18"/>
        <v>80383.600000000006</v>
      </c>
      <c r="M67" s="17" t="s">
        <v>94</v>
      </c>
    </row>
    <row r="68" spans="1:13" ht="30" customHeight="1" x14ac:dyDescent="0.3">
      <c r="A68" s="45"/>
      <c r="B68" s="61"/>
      <c r="C68" s="45"/>
      <c r="D68" s="40"/>
      <c r="E68" s="20"/>
      <c r="F68" s="20"/>
      <c r="G68" s="20"/>
      <c r="H68" s="22"/>
      <c r="I68" s="20"/>
      <c r="J68" s="20"/>
      <c r="K68" s="20"/>
      <c r="L68" s="20">
        <f t="shared" si="18"/>
        <v>0</v>
      </c>
      <c r="M68" s="17" t="s">
        <v>29</v>
      </c>
    </row>
    <row r="69" spans="1:13" ht="30" customHeight="1" x14ac:dyDescent="0.3">
      <c r="A69" s="45"/>
      <c r="B69" s="61"/>
      <c r="C69" s="45"/>
      <c r="D69" s="40"/>
      <c r="E69" s="20">
        <v>3122</v>
      </c>
      <c r="F69" s="20"/>
      <c r="G69" s="20"/>
      <c r="H69" s="22"/>
      <c r="I69" s="20"/>
      <c r="J69" s="20"/>
      <c r="K69" s="20"/>
      <c r="L69" s="20">
        <f t="shared" si="18"/>
        <v>3122</v>
      </c>
      <c r="M69" s="17" t="s">
        <v>30</v>
      </c>
    </row>
    <row r="70" spans="1:13" ht="30" customHeight="1" x14ac:dyDescent="0.3">
      <c r="A70" s="45"/>
      <c r="B70" s="61"/>
      <c r="C70" s="45"/>
      <c r="D70" s="40"/>
      <c r="E70" s="20">
        <v>5598.6</v>
      </c>
      <c r="F70" s="20">
        <v>10762.9</v>
      </c>
      <c r="G70" s="20">
        <v>12629.9</v>
      </c>
      <c r="H70" s="23">
        <v>12522.2</v>
      </c>
      <c r="I70" s="20">
        <v>12652.5</v>
      </c>
      <c r="J70" s="20">
        <v>11893.5</v>
      </c>
      <c r="K70" s="20">
        <v>11011</v>
      </c>
      <c r="L70" s="20">
        <f t="shared" si="18"/>
        <v>77070.600000000006</v>
      </c>
      <c r="M70" s="17" t="s">
        <v>86</v>
      </c>
    </row>
    <row r="71" spans="1:13" ht="30" customHeight="1" x14ac:dyDescent="0.3">
      <c r="A71" s="45"/>
      <c r="B71" s="62"/>
      <c r="C71" s="45"/>
      <c r="D71" s="40"/>
      <c r="E71" s="20">
        <v>10</v>
      </c>
      <c r="F71" s="20">
        <v>35</v>
      </c>
      <c r="G71" s="20">
        <v>45</v>
      </c>
      <c r="H71" s="99">
        <v>11</v>
      </c>
      <c r="I71" s="20">
        <v>30</v>
      </c>
      <c r="J71" s="20">
        <v>30</v>
      </c>
      <c r="K71" s="20">
        <v>30</v>
      </c>
      <c r="L71" s="20">
        <f t="shared" si="18"/>
        <v>191</v>
      </c>
      <c r="M71" s="17" t="s">
        <v>33</v>
      </c>
    </row>
    <row r="72" spans="1:13" ht="21" customHeight="1" x14ac:dyDescent="0.3">
      <c r="A72" s="45" t="s">
        <v>42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</row>
    <row r="73" spans="1:13" ht="30" customHeight="1" x14ac:dyDescent="0.3">
      <c r="A73" s="45">
        <v>12</v>
      </c>
      <c r="B73" s="56" t="s">
        <v>43</v>
      </c>
      <c r="C73" s="45" t="s">
        <v>103</v>
      </c>
      <c r="D73" s="40" t="s">
        <v>26</v>
      </c>
      <c r="E73" s="19">
        <f t="shared" ref="E73:K73" si="20">E74+E75+E76+E77</f>
        <v>7252.9</v>
      </c>
      <c r="F73" s="19">
        <f t="shared" si="20"/>
        <v>13209.3</v>
      </c>
      <c r="G73" s="19">
        <f t="shared" si="20"/>
        <v>15250.5</v>
      </c>
      <c r="H73" s="19">
        <f t="shared" si="20"/>
        <v>17157</v>
      </c>
      <c r="I73" s="19">
        <f t="shared" si="20"/>
        <v>15969</v>
      </c>
      <c r="J73" s="19">
        <f t="shared" si="20"/>
        <v>15195</v>
      </c>
      <c r="K73" s="19">
        <f t="shared" si="20"/>
        <v>13195</v>
      </c>
      <c r="L73" s="19">
        <f t="shared" ref="L73:L83" si="21">K73+J73+I73+H73+G73+F73+E73</f>
        <v>97228.7</v>
      </c>
      <c r="M73" s="18" t="s">
        <v>94</v>
      </c>
    </row>
    <row r="74" spans="1:13" ht="30" customHeight="1" x14ac:dyDescent="0.3">
      <c r="A74" s="45"/>
      <c r="B74" s="56"/>
      <c r="C74" s="45"/>
      <c r="D74" s="40"/>
      <c r="E74" s="20">
        <f t="shared" ref="E74:K77" si="22">E79+E104</f>
        <v>0</v>
      </c>
      <c r="F74" s="20">
        <f t="shared" si="22"/>
        <v>0</v>
      </c>
      <c r="G74" s="20">
        <f t="shared" si="22"/>
        <v>0</v>
      </c>
      <c r="H74" s="20">
        <f t="shared" si="22"/>
        <v>0</v>
      </c>
      <c r="I74" s="20">
        <f t="shared" si="22"/>
        <v>0</v>
      </c>
      <c r="J74" s="20">
        <f t="shared" si="22"/>
        <v>0</v>
      </c>
      <c r="K74" s="20">
        <f t="shared" si="22"/>
        <v>0</v>
      </c>
      <c r="L74" s="20">
        <f t="shared" si="21"/>
        <v>0</v>
      </c>
      <c r="M74" s="17" t="s">
        <v>29</v>
      </c>
    </row>
    <row r="75" spans="1:13" ht="30" customHeight="1" x14ac:dyDescent="0.3">
      <c r="A75" s="45"/>
      <c r="B75" s="56"/>
      <c r="C75" s="45"/>
      <c r="D75" s="40"/>
      <c r="E75" s="19">
        <f t="shared" si="22"/>
        <v>2579</v>
      </c>
      <c r="F75" s="19">
        <f t="shared" si="22"/>
        <v>0</v>
      </c>
      <c r="G75" s="19">
        <f t="shared" si="22"/>
        <v>0</v>
      </c>
      <c r="H75" s="19">
        <f t="shared" si="22"/>
        <v>0</v>
      </c>
      <c r="I75" s="19">
        <f t="shared" si="22"/>
        <v>0</v>
      </c>
      <c r="J75" s="19">
        <f t="shared" si="22"/>
        <v>0</v>
      </c>
      <c r="K75" s="19">
        <f t="shared" si="22"/>
        <v>0</v>
      </c>
      <c r="L75" s="19">
        <f t="shared" si="21"/>
        <v>2579</v>
      </c>
      <c r="M75" s="17" t="s">
        <v>30</v>
      </c>
    </row>
    <row r="76" spans="1:13" ht="30" customHeight="1" x14ac:dyDescent="0.3">
      <c r="A76" s="45"/>
      <c r="B76" s="56"/>
      <c r="C76" s="45"/>
      <c r="D76" s="40"/>
      <c r="E76" s="19">
        <f t="shared" si="22"/>
        <v>4496.2</v>
      </c>
      <c r="F76" s="19">
        <f t="shared" si="22"/>
        <v>12726.199999999999</v>
      </c>
      <c r="G76" s="19">
        <f t="shared" si="22"/>
        <v>14612.2</v>
      </c>
      <c r="H76" s="19">
        <f t="shared" si="22"/>
        <v>16555.099999999999</v>
      </c>
      <c r="I76" s="19">
        <f t="shared" si="22"/>
        <v>15369</v>
      </c>
      <c r="J76" s="19">
        <f t="shared" si="22"/>
        <v>14575</v>
      </c>
      <c r="K76" s="19">
        <f t="shared" si="22"/>
        <v>12575</v>
      </c>
      <c r="L76" s="19">
        <f t="shared" si="21"/>
        <v>90908.7</v>
      </c>
      <c r="M76" s="17" t="s">
        <v>86</v>
      </c>
    </row>
    <row r="77" spans="1:13" ht="30" customHeight="1" x14ac:dyDescent="0.3">
      <c r="A77" s="45"/>
      <c r="B77" s="56"/>
      <c r="C77" s="45"/>
      <c r="D77" s="40"/>
      <c r="E77" s="19">
        <f t="shared" si="22"/>
        <v>177.7</v>
      </c>
      <c r="F77" s="19">
        <f t="shared" si="22"/>
        <v>483.1</v>
      </c>
      <c r="G77" s="19">
        <f t="shared" si="22"/>
        <v>638.29999999999995</v>
      </c>
      <c r="H77" s="19">
        <f t="shared" si="22"/>
        <v>601.9</v>
      </c>
      <c r="I77" s="19">
        <f t="shared" si="22"/>
        <v>600</v>
      </c>
      <c r="J77" s="19">
        <f t="shared" si="22"/>
        <v>620</v>
      </c>
      <c r="K77" s="19">
        <f t="shared" si="22"/>
        <v>620</v>
      </c>
      <c r="L77" s="19">
        <f t="shared" si="21"/>
        <v>3740.9999999999995</v>
      </c>
      <c r="M77" s="17" t="s">
        <v>33</v>
      </c>
    </row>
    <row r="78" spans="1:13" ht="30" customHeight="1" x14ac:dyDescent="0.3">
      <c r="A78" s="45">
        <v>13</v>
      </c>
      <c r="B78" s="46" t="s">
        <v>44</v>
      </c>
      <c r="C78" s="45" t="s">
        <v>103</v>
      </c>
      <c r="D78" s="40" t="s">
        <v>26</v>
      </c>
      <c r="E78" s="21">
        <f t="shared" ref="E78:K78" si="23">E79+E80+E81+E82</f>
        <v>19</v>
      </c>
      <c r="F78" s="21">
        <f t="shared" si="23"/>
        <v>30.3</v>
      </c>
      <c r="G78" s="21">
        <f t="shared" si="23"/>
        <v>300</v>
      </c>
      <c r="H78" s="21">
        <f t="shared" si="23"/>
        <v>530</v>
      </c>
      <c r="I78" s="21">
        <f t="shared" si="23"/>
        <v>546</v>
      </c>
      <c r="J78" s="21">
        <f t="shared" si="23"/>
        <v>546</v>
      </c>
      <c r="K78" s="21">
        <f t="shared" si="23"/>
        <v>546</v>
      </c>
      <c r="L78" s="21">
        <f t="shared" si="21"/>
        <v>2517.3000000000002</v>
      </c>
      <c r="M78" s="17" t="s">
        <v>94</v>
      </c>
    </row>
    <row r="79" spans="1:13" ht="30" customHeight="1" x14ac:dyDescent="0.3">
      <c r="A79" s="45"/>
      <c r="B79" s="46"/>
      <c r="C79" s="45"/>
      <c r="D79" s="40"/>
      <c r="E79" s="20">
        <f t="shared" ref="E79:K81" si="24">E84+E89+E94+E99</f>
        <v>0</v>
      </c>
      <c r="F79" s="20">
        <f t="shared" si="24"/>
        <v>0</v>
      </c>
      <c r="G79" s="20">
        <f t="shared" si="24"/>
        <v>0</v>
      </c>
      <c r="H79" s="20">
        <f t="shared" si="24"/>
        <v>0</v>
      </c>
      <c r="I79" s="20">
        <f t="shared" si="24"/>
        <v>0</v>
      </c>
      <c r="J79" s="20">
        <f t="shared" si="24"/>
        <v>0</v>
      </c>
      <c r="K79" s="20">
        <f t="shared" si="24"/>
        <v>0</v>
      </c>
      <c r="L79" s="20">
        <f t="shared" si="21"/>
        <v>0</v>
      </c>
      <c r="M79" s="17" t="s">
        <v>29</v>
      </c>
    </row>
    <row r="80" spans="1:13" ht="30" customHeight="1" x14ac:dyDescent="0.3">
      <c r="A80" s="45"/>
      <c r="B80" s="46"/>
      <c r="C80" s="45"/>
      <c r="D80" s="40"/>
      <c r="E80" s="20">
        <f t="shared" si="24"/>
        <v>0</v>
      </c>
      <c r="F80" s="20">
        <f t="shared" si="24"/>
        <v>0</v>
      </c>
      <c r="G80" s="20">
        <f t="shared" si="24"/>
        <v>0</v>
      </c>
      <c r="H80" s="20">
        <f t="shared" si="24"/>
        <v>0</v>
      </c>
      <c r="I80" s="20">
        <f t="shared" si="24"/>
        <v>0</v>
      </c>
      <c r="J80" s="20">
        <f t="shared" si="24"/>
        <v>0</v>
      </c>
      <c r="K80" s="20">
        <f t="shared" si="24"/>
        <v>0</v>
      </c>
      <c r="L80" s="20">
        <f t="shared" si="21"/>
        <v>0</v>
      </c>
      <c r="M80" s="17" t="s">
        <v>30</v>
      </c>
    </row>
    <row r="81" spans="1:13" ht="30" customHeight="1" x14ac:dyDescent="0.3">
      <c r="A81" s="45"/>
      <c r="B81" s="46"/>
      <c r="C81" s="45"/>
      <c r="D81" s="40"/>
      <c r="E81" s="20">
        <f t="shared" si="24"/>
        <v>19</v>
      </c>
      <c r="F81" s="20">
        <f t="shared" si="24"/>
        <v>30.3</v>
      </c>
      <c r="G81" s="20">
        <f t="shared" si="24"/>
        <v>300</v>
      </c>
      <c r="H81" s="20">
        <f t="shared" si="24"/>
        <v>530</v>
      </c>
      <c r="I81" s="20">
        <f t="shared" si="24"/>
        <v>546</v>
      </c>
      <c r="J81" s="20">
        <f t="shared" si="24"/>
        <v>546</v>
      </c>
      <c r="K81" s="20">
        <f t="shared" si="24"/>
        <v>546</v>
      </c>
      <c r="L81" s="20">
        <f t="shared" si="21"/>
        <v>2517.3000000000002</v>
      </c>
      <c r="M81" s="17" t="s">
        <v>86</v>
      </c>
    </row>
    <row r="82" spans="1:13" ht="40.799999999999997" customHeight="1" x14ac:dyDescent="0.3">
      <c r="A82" s="45"/>
      <c r="B82" s="46"/>
      <c r="C82" s="45"/>
      <c r="D82" s="40"/>
      <c r="E82" s="20">
        <f>+E87+E92+E97+E102</f>
        <v>0</v>
      </c>
      <c r="F82" s="20">
        <f t="shared" ref="F82:K82" si="25">F87+F92+F97+F102</f>
        <v>0</v>
      </c>
      <c r="G82" s="20">
        <f t="shared" si="25"/>
        <v>0</v>
      </c>
      <c r="H82" s="20">
        <f t="shared" si="25"/>
        <v>0</v>
      </c>
      <c r="I82" s="20">
        <f t="shared" si="25"/>
        <v>0</v>
      </c>
      <c r="J82" s="20">
        <f t="shared" si="25"/>
        <v>0</v>
      </c>
      <c r="K82" s="20">
        <f t="shared" si="25"/>
        <v>0</v>
      </c>
      <c r="L82" s="20">
        <f t="shared" si="21"/>
        <v>0</v>
      </c>
      <c r="M82" s="17" t="s">
        <v>33</v>
      </c>
    </row>
    <row r="83" spans="1:13" ht="30" customHeight="1" x14ac:dyDescent="0.3">
      <c r="A83" s="45">
        <v>14</v>
      </c>
      <c r="B83" s="43" t="s">
        <v>45</v>
      </c>
      <c r="C83" s="45" t="s">
        <v>103</v>
      </c>
      <c r="D83" s="40" t="s">
        <v>26</v>
      </c>
      <c r="E83" s="20">
        <f t="shared" ref="E83:J83" si="26">SUM(E84:E87)</f>
        <v>0</v>
      </c>
      <c r="F83" s="20">
        <f t="shared" si="26"/>
        <v>0</v>
      </c>
      <c r="G83" s="20">
        <f t="shared" si="26"/>
        <v>0</v>
      </c>
      <c r="H83" s="20">
        <f t="shared" si="26"/>
        <v>0</v>
      </c>
      <c r="I83" s="20">
        <f t="shared" si="26"/>
        <v>0</v>
      </c>
      <c r="J83" s="20">
        <f t="shared" si="26"/>
        <v>0</v>
      </c>
      <c r="K83" s="20">
        <f>K84+K85+K86+K87</f>
        <v>0</v>
      </c>
      <c r="L83" s="20">
        <f t="shared" si="21"/>
        <v>0</v>
      </c>
      <c r="M83" s="17" t="s">
        <v>94</v>
      </c>
    </row>
    <row r="84" spans="1:13" ht="30" customHeight="1" x14ac:dyDescent="0.3">
      <c r="A84" s="45"/>
      <c r="B84" s="43"/>
      <c r="C84" s="45"/>
      <c r="D84" s="40"/>
      <c r="E84" s="20"/>
      <c r="F84" s="20"/>
      <c r="G84" s="20"/>
      <c r="H84" s="20"/>
      <c r="I84" s="20"/>
      <c r="J84" s="20"/>
      <c r="K84" s="20"/>
      <c r="L84" s="20"/>
      <c r="M84" s="17" t="s">
        <v>29</v>
      </c>
    </row>
    <row r="85" spans="1:13" ht="30" customHeight="1" x14ac:dyDescent="0.3">
      <c r="A85" s="45"/>
      <c r="B85" s="43"/>
      <c r="C85" s="45"/>
      <c r="D85" s="40"/>
      <c r="E85" s="20"/>
      <c r="F85" s="20"/>
      <c r="G85" s="20"/>
      <c r="H85" s="20"/>
      <c r="I85" s="20"/>
      <c r="J85" s="20"/>
      <c r="K85" s="20"/>
      <c r="L85" s="20"/>
      <c r="M85" s="17" t="s">
        <v>30</v>
      </c>
    </row>
    <row r="86" spans="1:13" ht="30" customHeight="1" x14ac:dyDescent="0.3">
      <c r="A86" s="45"/>
      <c r="B86" s="43"/>
      <c r="C86" s="45"/>
      <c r="D86" s="40"/>
      <c r="E86" s="20"/>
      <c r="F86" s="20"/>
      <c r="G86" s="20"/>
      <c r="H86" s="22"/>
      <c r="I86" s="22"/>
      <c r="J86" s="22"/>
      <c r="K86" s="22"/>
      <c r="L86" s="20"/>
      <c r="M86" s="17" t="s">
        <v>86</v>
      </c>
    </row>
    <row r="87" spans="1:13" ht="30" customHeight="1" x14ac:dyDescent="0.3">
      <c r="A87" s="45"/>
      <c r="B87" s="43"/>
      <c r="C87" s="45"/>
      <c r="D87" s="40"/>
      <c r="E87" s="20"/>
      <c r="F87" s="20"/>
      <c r="G87" s="20"/>
      <c r="H87" s="22"/>
      <c r="I87" s="22"/>
      <c r="J87" s="22"/>
      <c r="K87" s="22"/>
      <c r="L87" s="20"/>
      <c r="M87" s="17" t="s">
        <v>33</v>
      </c>
    </row>
    <row r="88" spans="1:13" ht="30" customHeight="1" x14ac:dyDescent="0.3">
      <c r="A88" s="49">
        <v>15</v>
      </c>
      <c r="B88" s="43" t="s">
        <v>46</v>
      </c>
      <c r="C88" s="45" t="s">
        <v>103</v>
      </c>
      <c r="D88" s="40" t="s">
        <v>26</v>
      </c>
      <c r="E88" s="20">
        <f t="shared" ref="E88:J88" si="27">SUM(E89:E92)</f>
        <v>10</v>
      </c>
      <c r="F88" s="20">
        <f t="shared" si="27"/>
        <v>20</v>
      </c>
      <c r="G88" s="20">
        <f t="shared" si="27"/>
        <v>20</v>
      </c>
      <c r="H88" s="22">
        <f t="shared" si="27"/>
        <v>20</v>
      </c>
      <c r="I88" s="22">
        <f t="shared" si="27"/>
        <v>30</v>
      </c>
      <c r="J88" s="22">
        <f t="shared" si="27"/>
        <v>30</v>
      </c>
      <c r="K88" s="22">
        <f>K89+K90+K91+K92</f>
        <v>30</v>
      </c>
      <c r="L88" s="20">
        <f>K88+J88+I88+H88+G88+F88+E88</f>
        <v>160</v>
      </c>
      <c r="M88" s="17" t="s">
        <v>94</v>
      </c>
    </row>
    <row r="89" spans="1:13" ht="30" customHeight="1" x14ac:dyDescent="0.3">
      <c r="A89" s="49"/>
      <c r="B89" s="43"/>
      <c r="C89" s="45"/>
      <c r="D89" s="40"/>
      <c r="E89" s="20"/>
      <c r="F89" s="20"/>
      <c r="G89" s="20"/>
      <c r="H89" s="22"/>
      <c r="I89" s="22"/>
      <c r="J89" s="22"/>
      <c r="K89" s="22"/>
      <c r="L89" s="20"/>
      <c r="M89" s="17" t="s">
        <v>29</v>
      </c>
    </row>
    <row r="90" spans="1:13" ht="30" customHeight="1" x14ac:dyDescent="0.3">
      <c r="A90" s="49"/>
      <c r="B90" s="43"/>
      <c r="C90" s="45"/>
      <c r="D90" s="40"/>
      <c r="E90" s="20"/>
      <c r="F90" s="20"/>
      <c r="G90" s="20"/>
      <c r="H90" s="22"/>
      <c r="I90" s="22"/>
      <c r="J90" s="22"/>
      <c r="K90" s="22"/>
      <c r="L90" s="20"/>
      <c r="M90" s="17" t="s">
        <v>30</v>
      </c>
    </row>
    <row r="91" spans="1:13" ht="30" customHeight="1" x14ac:dyDescent="0.3">
      <c r="A91" s="49"/>
      <c r="B91" s="43"/>
      <c r="C91" s="45"/>
      <c r="D91" s="40"/>
      <c r="E91" s="20">
        <v>10</v>
      </c>
      <c r="F91" s="20">
        <v>20</v>
      </c>
      <c r="G91" s="20">
        <v>20</v>
      </c>
      <c r="H91" s="22">
        <v>20</v>
      </c>
      <c r="I91" s="22">
        <v>30</v>
      </c>
      <c r="J91" s="22">
        <v>30</v>
      </c>
      <c r="K91" s="22">
        <v>30</v>
      </c>
      <c r="L91" s="20">
        <f>K91+J91+I91+H91+G91+F91+E91</f>
        <v>160</v>
      </c>
      <c r="M91" s="17" t="s">
        <v>86</v>
      </c>
    </row>
    <row r="92" spans="1:13" ht="30" customHeight="1" x14ac:dyDescent="0.3">
      <c r="A92" s="49"/>
      <c r="B92" s="43"/>
      <c r="C92" s="45"/>
      <c r="D92" s="40"/>
      <c r="E92" s="20"/>
      <c r="F92" s="20"/>
      <c r="G92" s="20"/>
      <c r="H92" s="20"/>
      <c r="I92" s="20"/>
      <c r="J92" s="20"/>
      <c r="K92" s="20"/>
      <c r="L92" s="20"/>
      <c r="M92" s="17" t="s">
        <v>33</v>
      </c>
    </row>
    <row r="93" spans="1:13" ht="39.6" customHeight="1" x14ac:dyDescent="0.3">
      <c r="A93" s="40">
        <v>16</v>
      </c>
      <c r="B93" s="43" t="s">
        <v>47</v>
      </c>
      <c r="C93" s="45" t="s">
        <v>103</v>
      </c>
      <c r="D93" s="40" t="s">
        <v>26</v>
      </c>
      <c r="E93" s="20">
        <f t="shared" ref="E93:J93" si="28">SUM(E94:E97)</f>
        <v>0</v>
      </c>
      <c r="F93" s="20">
        <f t="shared" si="28"/>
        <v>0</v>
      </c>
      <c r="G93" s="20">
        <f t="shared" si="28"/>
        <v>280</v>
      </c>
      <c r="H93" s="20">
        <f t="shared" si="28"/>
        <v>500</v>
      </c>
      <c r="I93" s="20">
        <f t="shared" si="28"/>
        <v>500</v>
      </c>
      <c r="J93" s="20">
        <f t="shared" si="28"/>
        <v>500</v>
      </c>
      <c r="K93" s="20">
        <f>K94+K95+K96+K97</f>
        <v>500</v>
      </c>
      <c r="L93" s="20">
        <f>K93+J93++I93+H93+G93+F93+E93</f>
        <v>2280</v>
      </c>
      <c r="M93" s="17" t="s">
        <v>94</v>
      </c>
    </row>
    <row r="94" spans="1:13" ht="40.799999999999997" customHeight="1" x14ac:dyDescent="0.3">
      <c r="A94" s="40"/>
      <c r="B94" s="43"/>
      <c r="C94" s="45"/>
      <c r="D94" s="40"/>
      <c r="E94" s="20"/>
      <c r="F94" s="20"/>
      <c r="G94" s="20"/>
      <c r="H94" s="20"/>
      <c r="I94" s="20"/>
      <c r="J94" s="20"/>
      <c r="K94" s="20"/>
      <c r="L94" s="20"/>
      <c r="M94" s="17" t="s">
        <v>29</v>
      </c>
    </row>
    <row r="95" spans="1:13" ht="38.4" customHeight="1" x14ac:dyDescent="0.3">
      <c r="A95" s="40"/>
      <c r="B95" s="43"/>
      <c r="C95" s="45"/>
      <c r="D95" s="40"/>
      <c r="E95" s="20"/>
      <c r="F95" s="20"/>
      <c r="G95" s="20"/>
      <c r="H95" s="20"/>
      <c r="I95" s="20"/>
      <c r="J95" s="20"/>
      <c r="K95" s="20"/>
      <c r="L95" s="20"/>
      <c r="M95" s="17" t="s">
        <v>30</v>
      </c>
    </row>
    <row r="96" spans="1:13" ht="45.6" customHeight="1" x14ac:dyDescent="0.3">
      <c r="A96" s="40"/>
      <c r="B96" s="43"/>
      <c r="C96" s="45"/>
      <c r="D96" s="40"/>
      <c r="E96" s="20"/>
      <c r="F96" s="20"/>
      <c r="G96" s="20">
        <v>280</v>
      </c>
      <c r="H96" s="20">
        <v>500</v>
      </c>
      <c r="I96" s="20">
        <v>500</v>
      </c>
      <c r="J96" s="20">
        <v>500</v>
      </c>
      <c r="K96" s="20">
        <v>500</v>
      </c>
      <c r="L96" s="20">
        <f>K96+J96+I96+H96+G96+F96+E96</f>
        <v>2280</v>
      </c>
      <c r="M96" s="17" t="s">
        <v>86</v>
      </c>
    </row>
    <row r="97" spans="1:13" ht="67.8" customHeight="1" x14ac:dyDescent="0.3">
      <c r="A97" s="40"/>
      <c r="B97" s="43"/>
      <c r="C97" s="45"/>
      <c r="D97" s="40"/>
      <c r="E97" s="20"/>
      <c r="F97" s="20"/>
      <c r="G97" s="20"/>
      <c r="H97" s="20"/>
      <c r="I97" s="20"/>
      <c r="J97" s="20"/>
      <c r="K97" s="20"/>
      <c r="L97" s="20"/>
      <c r="M97" s="17" t="s">
        <v>33</v>
      </c>
    </row>
    <row r="98" spans="1:13" ht="30" customHeight="1" x14ac:dyDescent="0.3">
      <c r="A98" s="45">
        <v>17</v>
      </c>
      <c r="B98" s="43" t="s">
        <v>96</v>
      </c>
      <c r="C98" s="45" t="s">
        <v>103</v>
      </c>
      <c r="D98" s="40" t="s">
        <v>26</v>
      </c>
      <c r="E98" s="20">
        <f t="shared" ref="E98:J98" si="29">SUM(E99:E102)</f>
        <v>9</v>
      </c>
      <c r="F98" s="20">
        <f t="shared" si="29"/>
        <v>10.3</v>
      </c>
      <c r="G98" s="20">
        <f t="shared" si="29"/>
        <v>0</v>
      </c>
      <c r="H98" s="20">
        <f t="shared" si="29"/>
        <v>10</v>
      </c>
      <c r="I98" s="20">
        <f t="shared" si="29"/>
        <v>16</v>
      </c>
      <c r="J98" s="20">
        <f t="shared" si="29"/>
        <v>16</v>
      </c>
      <c r="K98" s="20">
        <f>K99+K100+K101+K102</f>
        <v>16</v>
      </c>
      <c r="L98" s="20">
        <f>K98+J98+I98+H98+G98+F98+E98</f>
        <v>77.3</v>
      </c>
      <c r="M98" s="17" t="s">
        <v>94</v>
      </c>
    </row>
    <row r="99" spans="1:13" ht="22.8" customHeight="1" x14ac:dyDescent="0.3">
      <c r="A99" s="45"/>
      <c r="B99" s="43"/>
      <c r="C99" s="45"/>
      <c r="D99" s="40"/>
      <c r="E99" s="20"/>
      <c r="F99" s="20"/>
      <c r="G99" s="20"/>
      <c r="H99" s="20"/>
      <c r="I99" s="20"/>
      <c r="J99" s="20"/>
      <c r="K99" s="20"/>
      <c r="L99" s="20"/>
      <c r="M99" s="17" t="s">
        <v>29</v>
      </c>
    </row>
    <row r="100" spans="1:13" ht="28.2" customHeight="1" x14ac:dyDescent="0.3">
      <c r="A100" s="45"/>
      <c r="B100" s="43"/>
      <c r="C100" s="45"/>
      <c r="D100" s="40"/>
      <c r="E100" s="20"/>
      <c r="F100" s="20"/>
      <c r="G100" s="20"/>
      <c r="H100" s="20"/>
      <c r="I100" s="20"/>
      <c r="J100" s="20"/>
      <c r="K100" s="20"/>
      <c r="L100" s="20"/>
      <c r="M100" s="17" t="s">
        <v>30</v>
      </c>
    </row>
    <row r="101" spans="1:13" ht="23.4" customHeight="1" x14ac:dyDescent="0.3">
      <c r="A101" s="45"/>
      <c r="B101" s="43"/>
      <c r="C101" s="45"/>
      <c r="D101" s="40"/>
      <c r="E101" s="20">
        <v>9</v>
      </c>
      <c r="F101" s="20">
        <v>10.3</v>
      </c>
      <c r="G101" s="20">
        <v>0</v>
      </c>
      <c r="H101" s="22">
        <v>10</v>
      </c>
      <c r="I101" s="22">
        <v>16</v>
      </c>
      <c r="J101" s="22">
        <v>16</v>
      </c>
      <c r="K101" s="20">
        <v>16</v>
      </c>
      <c r="L101" s="20">
        <f>K101+J101+I101+H101+G101+F101+E101</f>
        <v>77.3</v>
      </c>
      <c r="M101" s="17" t="s">
        <v>86</v>
      </c>
    </row>
    <row r="102" spans="1:13" ht="24.6" customHeight="1" x14ac:dyDescent="0.3">
      <c r="A102" s="45"/>
      <c r="B102" s="43"/>
      <c r="C102" s="45"/>
      <c r="D102" s="40"/>
      <c r="E102" s="20"/>
      <c r="F102" s="20"/>
      <c r="G102" s="20"/>
      <c r="H102" s="20"/>
      <c r="I102" s="20"/>
      <c r="J102" s="20"/>
      <c r="K102" s="20"/>
      <c r="L102" s="20"/>
      <c r="M102" s="17" t="s">
        <v>33</v>
      </c>
    </row>
    <row r="103" spans="1:13" ht="30" customHeight="1" x14ac:dyDescent="0.3">
      <c r="A103" s="45">
        <v>18</v>
      </c>
      <c r="B103" s="46" t="s">
        <v>75</v>
      </c>
      <c r="C103" s="45" t="s">
        <v>103</v>
      </c>
      <c r="D103" s="40" t="s">
        <v>26</v>
      </c>
      <c r="E103" s="21">
        <f t="shared" ref="E103:K103" si="30">E104+E105+E106+E107</f>
        <v>7233.9</v>
      </c>
      <c r="F103" s="21">
        <f t="shared" si="30"/>
        <v>13179</v>
      </c>
      <c r="G103" s="21">
        <f t="shared" si="30"/>
        <v>14950.5</v>
      </c>
      <c r="H103" s="21">
        <f t="shared" si="30"/>
        <v>16627</v>
      </c>
      <c r="I103" s="21">
        <f t="shared" si="30"/>
        <v>15423</v>
      </c>
      <c r="J103" s="21">
        <f t="shared" si="30"/>
        <v>14649</v>
      </c>
      <c r="K103" s="21">
        <f t="shared" si="30"/>
        <v>12649</v>
      </c>
      <c r="L103" s="21">
        <f t="shared" ref="L103:L108" si="31">K103+J103+I103+H103+G103+F103+E103</f>
        <v>94711.4</v>
      </c>
      <c r="M103" s="17" t="s">
        <v>94</v>
      </c>
    </row>
    <row r="104" spans="1:13" ht="30" customHeight="1" x14ac:dyDescent="0.3">
      <c r="A104" s="45"/>
      <c r="B104" s="46"/>
      <c r="C104" s="45"/>
      <c r="D104" s="40"/>
      <c r="E104" s="20">
        <f t="shared" ref="E104:K107" si="32">E109+E114+E119</f>
        <v>0</v>
      </c>
      <c r="F104" s="20">
        <f t="shared" si="32"/>
        <v>0</v>
      </c>
      <c r="G104" s="20">
        <f t="shared" si="32"/>
        <v>0</v>
      </c>
      <c r="H104" s="20">
        <f t="shared" si="32"/>
        <v>0</v>
      </c>
      <c r="I104" s="20">
        <f t="shared" si="32"/>
        <v>0</v>
      </c>
      <c r="J104" s="20">
        <f t="shared" si="32"/>
        <v>0</v>
      </c>
      <c r="K104" s="20">
        <f t="shared" si="32"/>
        <v>0</v>
      </c>
      <c r="L104" s="20">
        <f t="shared" si="31"/>
        <v>0</v>
      </c>
      <c r="M104" s="17" t="s">
        <v>29</v>
      </c>
    </row>
    <row r="105" spans="1:13" ht="30" customHeight="1" x14ac:dyDescent="0.3">
      <c r="A105" s="45"/>
      <c r="B105" s="46"/>
      <c r="C105" s="45"/>
      <c r="D105" s="40"/>
      <c r="E105" s="20">
        <f t="shared" si="32"/>
        <v>2579</v>
      </c>
      <c r="F105" s="20">
        <f t="shared" si="32"/>
        <v>0</v>
      </c>
      <c r="G105" s="20">
        <f t="shared" si="32"/>
        <v>0</v>
      </c>
      <c r="H105" s="20">
        <f t="shared" si="32"/>
        <v>0</v>
      </c>
      <c r="I105" s="20">
        <f t="shared" si="32"/>
        <v>0</v>
      </c>
      <c r="J105" s="20">
        <f t="shared" si="32"/>
        <v>0</v>
      </c>
      <c r="K105" s="20">
        <f t="shared" si="32"/>
        <v>0</v>
      </c>
      <c r="L105" s="20">
        <f t="shared" si="31"/>
        <v>2579</v>
      </c>
      <c r="M105" s="17" t="s">
        <v>30</v>
      </c>
    </row>
    <row r="106" spans="1:13" ht="30" customHeight="1" x14ac:dyDescent="0.3">
      <c r="A106" s="45"/>
      <c r="B106" s="46"/>
      <c r="C106" s="45"/>
      <c r="D106" s="40"/>
      <c r="E106" s="20">
        <f t="shared" si="32"/>
        <v>4477.2</v>
      </c>
      <c r="F106" s="20">
        <f t="shared" si="32"/>
        <v>12695.9</v>
      </c>
      <c r="G106" s="20">
        <f t="shared" si="32"/>
        <v>14312.2</v>
      </c>
      <c r="H106" s="22">
        <f t="shared" si="32"/>
        <v>16025.1</v>
      </c>
      <c r="I106" s="22">
        <f t="shared" si="32"/>
        <v>14823</v>
      </c>
      <c r="J106" s="22">
        <f t="shared" si="32"/>
        <v>14029</v>
      </c>
      <c r="K106" s="20">
        <f t="shared" si="32"/>
        <v>12029</v>
      </c>
      <c r="L106" s="20">
        <f t="shared" si="31"/>
        <v>88391.4</v>
      </c>
      <c r="M106" s="17" t="s">
        <v>86</v>
      </c>
    </row>
    <row r="107" spans="1:13" ht="30" customHeight="1" x14ac:dyDescent="0.3">
      <c r="A107" s="45"/>
      <c r="B107" s="46"/>
      <c r="C107" s="45"/>
      <c r="D107" s="40"/>
      <c r="E107" s="20">
        <f t="shared" si="32"/>
        <v>177.7</v>
      </c>
      <c r="F107" s="20">
        <f t="shared" si="32"/>
        <v>483.1</v>
      </c>
      <c r="G107" s="20">
        <f t="shared" si="32"/>
        <v>638.29999999999995</v>
      </c>
      <c r="H107" s="20">
        <f t="shared" si="32"/>
        <v>601.9</v>
      </c>
      <c r="I107" s="20">
        <f t="shared" si="32"/>
        <v>600</v>
      </c>
      <c r="J107" s="20">
        <f t="shared" si="32"/>
        <v>620</v>
      </c>
      <c r="K107" s="20">
        <f t="shared" si="32"/>
        <v>620</v>
      </c>
      <c r="L107" s="20">
        <f t="shared" si="31"/>
        <v>3740.9999999999995</v>
      </c>
      <c r="M107" s="17" t="s">
        <v>33</v>
      </c>
    </row>
    <row r="108" spans="1:13" ht="30" customHeight="1" x14ac:dyDescent="0.3">
      <c r="A108" s="45">
        <v>19</v>
      </c>
      <c r="B108" s="43" t="s">
        <v>97</v>
      </c>
      <c r="C108" s="45" t="s">
        <v>103</v>
      </c>
      <c r="D108" s="40" t="s">
        <v>26</v>
      </c>
      <c r="E108" s="20">
        <f t="shared" ref="E108:K108" si="33">E109+E110+E111+E112</f>
        <v>0</v>
      </c>
      <c r="F108" s="20">
        <f t="shared" si="33"/>
        <v>0</v>
      </c>
      <c r="G108" s="20">
        <f t="shared" si="33"/>
        <v>0</v>
      </c>
      <c r="H108" s="20">
        <f t="shared" si="33"/>
        <v>10</v>
      </c>
      <c r="I108" s="20">
        <f t="shared" si="33"/>
        <v>10</v>
      </c>
      <c r="J108" s="20">
        <f t="shared" si="33"/>
        <v>10</v>
      </c>
      <c r="K108" s="20">
        <f t="shared" si="33"/>
        <v>10</v>
      </c>
      <c r="L108" s="20">
        <f t="shared" si="31"/>
        <v>40</v>
      </c>
      <c r="M108" s="17" t="s">
        <v>94</v>
      </c>
    </row>
    <row r="109" spans="1:13" ht="30" customHeight="1" x14ac:dyDescent="0.3">
      <c r="A109" s="45"/>
      <c r="B109" s="43"/>
      <c r="C109" s="45"/>
      <c r="D109" s="40"/>
      <c r="E109" s="20"/>
      <c r="F109" s="20"/>
      <c r="G109" s="20"/>
      <c r="H109" s="20"/>
      <c r="I109" s="20"/>
      <c r="J109" s="20"/>
      <c r="K109" s="20"/>
      <c r="L109" s="20"/>
      <c r="M109" s="17" t="s">
        <v>29</v>
      </c>
    </row>
    <row r="110" spans="1:13" ht="30" customHeight="1" x14ac:dyDescent="0.3">
      <c r="A110" s="45"/>
      <c r="B110" s="43"/>
      <c r="C110" s="45"/>
      <c r="D110" s="40"/>
      <c r="E110" s="20"/>
      <c r="F110" s="20"/>
      <c r="G110" s="20"/>
      <c r="H110" s="20"/>
      <c r="I110" s="20"/>
      <c r="J110" s="20"/>
      <c r="K110" s="20"/>
      <c r="L110" s="20"/>
      <c r="M110" s="17" t="s">
        <v>30</v>
      </c>
    </row>
    <row r="111" spans="1:13" ht="30" customHeight="1" x14ac:dyDescent="0.3">
      <c r="A111" s="45"/>
      <c r="B111" s="43"/>
      <c r="C111" s="45"/>
      <c r="D111" s="40"/>
      <c r="E111" s="20"/>
      <c r="F111" s="20"/>
      <c r="G111" s="20"/>
      <c r="H111" s="20">
        <v>10</v>
      </c>
      <c r="I111" s="20">
        <v>10</v>
      </c>
      <c r="J111" s="20">
        <v>10</v>
      </c>
      <c r="K111" s="20">
        <v>10</v>
      </c>
      <c r="L111" s="20">
        <f>K111+J111+I111+H111+G111+F111+E111</f>
        <v>40</v>
      </c>
      <c r="M111" s="17" t="s">
        <v>86</v>
      </c>
    </row>
    <row r="112" spans="1:13" ht="30" customHeight="1" x14ac:dyDescent="0.3">
      <c r="A112" s="45"/>
      <c r="B112" s="43"/>
      <c r="C112" s="45"/>
      <c r="D112" s="40"/>
      <c r="E112" s="20"/>
      <c r="F112" s="20"/>
      <c r="G112" s="20"/>
      <c r="H112" s="20"/>
      <c r="I112" s="20"/>
      <c r="J112" s="20"/>
      <c r="K112" s="20"/>
      <c r="L112" s="20"/>
      <c r="M112" s="17" t="s">
        <v>33</v>
      </c>
    </row>
    <row r="113" spans="1:13" ht="30" customHeight="1" x14ac:dyDescent="0.3">
      <c r="A113" s="45">
        <v>20</v>
      </c>
      <c r="B113" s="43" t="s">
        <v>48</v>
      </c>
      <c r="C113" s="45" t="s">
        <v>103</v>
      </c>
      <c r="D113" s="40" t="s">
        <v>26</v>
      </c>
      <c r="E113" s="20">
        <f t="shared" ref="E113:K113" si="34">E114+E115+E116+E117</f>
        <v>3</v>
      </c>
      <c r="F113" s="20">
        <f t="shared" si="34"/>
        <v>3</v>
      </c>
      <c r="G113" s="20">
        <f t="shared" si="34"/>
        <v>0</v>
      </c>
      <c r="H113" s="20">
        <f t="shared" si="34"/>
        <v>5</v>
      </c>
      <c r="I113" s="20">
        <f t="shared" si="34"/>
        <v>5</v>
      </c>
      <c r="J113" s="20">
        <f t="shared" si="34"/>
        <v>5</v>
      </c>
      <c r="K113" s="20">
        <f t="shared" si="34"/>
        <v>5</v>
      </c>
      <c r="L113" s="20">
        <f>K113+J113+I113+H113+G113+F113+E113</f>
        <v>26</v>
      </c>
      <c r="M113" s="17" t="s">
        <v>94</v>
      </c>
    </row>
    <row r="114" spans="1:13" ht="30" customHeight="1" x14ac:dyDescent="0.3">
      <c r="A114" s="45"/>
      <c r="B114" s="43"/>
      <c r="C114" s="45"/>
      <c r="D114" s="40"/>
      <c r="E114" s="20"/>
      <c r="F114" s="20"/>
      <c r="G114" s="20"/>
      <c r="H114" s="20"/>
      <c r="I114" s="20"/>
      <c r="J114" s="20"/>
      <c r="K114" s="20"/>
      <c r="L114" s="20"/>
      <c r="M114" s="17" t="s">
        <v>29</v>
      </c>
    </row>
    <row r="115" spans="1:13" ht="30" customHeight="1" x14ac:dyDescent="0.3">
      <c r="A115" s="45"/>
      <c r="B115" s="43"/>
      <c r="C115" s="45"/>
      <c r="D115" s="40"/>
      <c r="E115" s="20"/>
      <c r="F115" s="20"/>
      <c r="G115" s="20"/>
      <c r="H115" s="20"/>
      <c r="I115" s="20"/>
      <c r="J115" s="20"/>
      <c r="K115" s="20"/>
      <c r="L115" s="20"/>
      <c r="M115" s="17" t="s">
        <v>30</v>
      </c>
    </row>
    <row r="116" spans="1:13" ht="30" customHeight="1" x14ac:dyDescent="0.3">
      <c r="A116" s="45"/>
      <c r="B116" s="43"/>
      <c r="C116" s="45"/>
      <c r="D116" s="40"/>
      <c r="E116" s="20">
        <v>3</v>
      </c>
      <c r="F116" s="20">
        <v>3</v>
      </c>
      <c r="G116" s="20">
        <v>0</v>
      </c>
      <c r="H116" s="20">
        <v>5</v>
      </c>
      <c r="I116" s="20">
        <v>5</v>
      </c>
      <c r="J116" s="20">
        <v>5</v>
      </c>
      <c r="K116" s="26">
        <v>5</v>
      </c>
      <c r="L116" s="20">
        <f>K116+J116+I116+H116+G116+F116+E116</f>
        <v>26</v>
      </c>
      <c r="M116" s="17" t="s">
        <v>86</v>
      </c>
    </row>
    <row r="117" spans="1:13" ht="30" customHeight="1" x14ac:dyDescent="0.3">
      <c r="A117" s="45"/>
      <c r="B117" s="43"/>
      <c r="C117" s="45"/>
      <c r="D117" s="40"/>
      <c r="E117" s="20"/>
      <c r="F117" s="20"/>
      <c r="G117" s="20"/>
      <c r="H117" s="20"/>
      <c r="I117" s="20"/>
      <c r="J117" s="20"/>
      <c r="K117" s="20"/>
      <c r="L117" s="20"/>
      <c r="M117" s="17" t="s">
        <v>33</v>
      </c>
    </row>
    <row r="118" spans="1:13" ht="30" customHeight="1" x14ac:dyDescent="0.3">
      <c r="A118" s="45">
        <v>21</v>
      </c>
      <c r="B118" s="43" t="s">
        <v>49</v>
      </c>
      <c r="C118" s="45" t="s">
        <v>103</v>
      </c>
      <c r="D118" s="40" t="s">
        <v>26</v>
      </c>
      <c r="E118" s="20">
        <f t="shared" ref="E118:K118" si="35">E119+E120+E121+E122</f>
        <v>7230.9</v>
      </c>
      <c r="F118" s="20">
        <f t="shared" si="35"/>
        <v>13176</v>
      </c>
      <c r="G118" s="20">
        <f t="shared" si="35"/>
        <v>14950.5</v>
      </c>
      <c r="H118" s="20">
        <f t="shared" si="35"/>
        <v>16612</v>
      </c>
      <c r="I118" s="20">
        <f t="shared" si="35"/>
        <v>15408</v>
      </c>
      <c r="J118" s="20">
        <f t="shared" si="35"/>
        <v>14634</v>
      </c>
      <c r="K118" s="20">
        <f t="shared" si="35"/>
        <v>12634</v>
      </c>
      <c r="L118" s="20">
        <f>K118+J118+I118+H118+G118+F118+E118</f>
        <v>94645.4</v>
      </c>
      <c r="M118" s="17" t="s">
        <v>94</v>
      </c>
    </row>
    <row r="119" spans="1:13" ht="30" customHeight="1" x14ac:dyDescent="0.3">
      <c r="A119" s="45"/>
      <c r="B119" s="43"/>
      <c r="C119" s="45"/>
      <c r="D119" s="40"/>
      <c r="E119" s="20"/>
      <c r="F119" s="20"/>
      <c r="G119" s="20"/>
      <c r="H119" s="20"/>
      <c r="I119" s="20"/>
      <c r="J119" s="20"/>
      <c r="K119" s="20"/>
      <c r="L119" s="20"/>
      <c r="M119" s="17" t="s">
        <v>29</v>
      </c>
    </row>
    <row r="120" spans="1:13" ht="30" customHeight="1" x14ac:dyDescent="0.3">
      <c r="A120" s="45"/>
      <c r="B120" s="43"/>
      <c r="C120" s="45"/>
      <c r="D120" s="40"/>
      <c r="E120" s="20">
        <v>2579</v>
      </c>
      <c r="F120" s="20"/>
      <c r="G120" s="20"/>
      <c r="H120" s="20"/>
      <c r="I120" s="20"/>
      <c r="J120" s="20"/>
      <c r="K120" s="20"/>
      <c r="L120" s="20">
        <f>SUM(E120+F120+G120+H120+I120+J120+K120)</f>
        <v>2579</v>
      </c>
      <c r="M120" s="17" t="s">
        <v>30</v>
      </c>
    </row>
    <row r="121" spans="1:13" ht="30" customHeight="1" x14ac:dyDescent="0.3">
      <c r="A121" s="45"/>
      <c r="B121" s="43"/>
      <c r="C121" s="45"/>
      <c r="D121" s="40"/>
      <c r="E121" s="20">
        <v>4474.2</v>
      </c>
      <c r="F121" s="20">
        <v>12692.9</v>
      </c>
      <c r="G121" s="20">
        <v>14312.2</v>
      </c>
      <c r="H121" s="23">
        <v>16010.1</v>
      </c>
      <c r="I121" s="22">
        <v>14808</v>
      </c>
      <c r="J121" s="22">
        <v>14014</v>
      </c>
      <c r="K121" s="20">
        <v>12014</v>
      </c>
      <c r="L121" s="20">
        <f>K121+J121+I121+H121+G121+F121+E121</f>
        <v>88325.4</v>
      </c>
      <c r="M121" s="17" t="s">
        <v>86</v>
      </c>
    </row>
    <row r="122" spans="1:13" ht="30" customHeight="1" x14ac:dyDescent="0.3">
      <c r="A122" s="45"/>
      <c r="B122" s="43"/>
      <c r="C122" s="45"/>
      <c r="D122" s="40"/>
      <c r="E122" s="20">
        <v>177.7</v>
      </c>
      <c r="F122" s="20">
        <v>483.1</v>
      </c>
      <c r="G122" s="20">
        <v>638.29999999999995</v>
      </c>
      <c r="H122" s="99">
        <v>601.9</v>
      </c>
      <c r="I122" s="20">
        <v>600</v>
      </c>
      <c r="J122" s="20">
        <v>620</v>
      </c>
      <c r="K122" s="20">
        <v>620</v>
      </c>
      <c r="L122" s="20">
        <f>K122+J122+I122+H122+G122+F122+E122</f>
        <v>3740.9999999999995</v>
      </c>
      <c r="M122" s="17" t="s">
        <v>33</v>
      </c>
    </row>
    <row r="123" spans="1:13" ht="14.4" x14ac:dyDescent="0.3">
      <c r="A123" s="45" t="s">
        <v>50</v>
      </c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</row>
    <row r="124" spans="1:13" ht="30" customHeight="1" x14ac:dyDescent="0.3">
      <c r="A124" s="45">
        <v>22</v>
      </c>
      <c r="B124" s="56" t="s">
        <v>51</v>
      </c>
      <c r="C124" s="45" t="s">
        <v>103</v>
      </c>
      <c r="D124" s="40" t="s">
        <v>52</v>
      </c>
      <c r="E124" s="27">
        <f t="shared" ref="E124:K124" si="36">E125+E126+E127+E128</f>
        <v>2068.1</v>
      </c>
      <c r="F124" s="27">
        <f t="shared" si="36"/>
        <v>2389.8000000000002</v>
      </c>
      <c r="G124" s="27">
        <f t="shared" si="36"/>
        <v>3263.6</v>
      </c>
      <c r="H124" s="27">
        <f t="shared" si="36"/>
        <v>7409.8</v>
      </c>
      <c r="I124" s="27">
        <f t="shared" si="36"/>
        <v>3536.9</v>
      </c>
      <c r="J124" s="27">
        <f t="shared" si="36"/>
        <v>3045</v>
      </c>
      <c r="K124" s="27">
        <f t="shared" si="36"/>
        <v>3045</v>
      </c>
      <c r="L124" s="27">
        <f t="shared" ref="L124:L137" si="37">K124+J124+I124+H124+G124+F124+E124</f>
        <v>24758.199999999997</v>
      </c>
      <c r="M124" s="17" t="s">
        <v>94</v>
      </c>
    </row>
    <row r="125" spans="1:13" ht="30" customHeight="1" x14ac:dyDescent="0.3">
      <c r="A125" s="45"/>
      <c r="B125" s="56"/>
      <c r="C125" s="45"/>
      <c r="D125" s="40"/>
      <c r="E125" s="27">
        <f t="shared" ref="E125:K125" si="38">E130+E140+E150</f>
        <v>0</v>
      </c>
      <c r="F125" s="27">
        <f t="shared" si="38"/>
        <v>0</v>
      </c>
      <c r="G125" s="27">
        <f t="shared" si="38"/>
        <v>0</v>
      </c>
      <c r="H125" s="27">
        <f t="shared" si="38"/>
        <v>0</v>
      </c>
      <c r="I125" s="27">
        <f t="shared" si="38"/>
        <v>0</v>
      </c>
      <c r="J125" s="27">
        <f t="shared" si="38"/>
        <v>0</v>
      </c>
      <c r="K125" s="27">
        <f t="shared" si="38"/>
        <v>0</v>
      </c>
      <c r="L125" s="27">
        <f t="shared" si="37"/>
        <v>0</v>
      </c>
      <c r="M125" s="17" t="s">
        <v>29</v>
      </c>
    </row>
    <row r="126" spans="1:13" ht="30" customHeight="1" x14ac:dyDescent="0.3">
      <c r="A126" s="45"/>
      <c r="B126" s="56"/>
      <c r="C126" s="45"/>
      <c r="D126" s="40"/>
      <c r="E126" s="27">
        <f t="shared" ref="E126:I128" si="39">E131+E141+E151</f>
        <v>104.4</v>
      </c>
      <c r="F126" s="27">
        <f t="shared" si="39"/>
        <v>0</v>
      </c>
      <c r="G126" s="27">
        <f t="shared" si="39"/>
        <v>0</v>
      </c>
      <c r="H126" s="27">
        <f t="shared" si="39"/>
        <v>0</v>
      </c>
      <c r="I126" s="27">
        <f t="shared" si="39"/>
        <v>0</v>
      </c>
      <c r="J126" s="27">
        <v>0</v>
      </c>
      <c r="K126" s="27">
        <f>K131+K141+K151</f>
        <v>0</v>
      </c>
      <c r="L126" s="27">
        <f t="shared" si="37"/>
        <v>104.4</v>
      </c>
      <c r="M126" s="17" t="s">
        <v>30</v>
      </c>
    </row>
    <row r="127" spans="1:13" ht="30" customHeight="1" x14ac:dyDescent="0.3">
      <c r="A127" s="45"/>
      <c r="B127" s="56"/>
      <c r="C127" s="45"/>
      <c r="D127" s="40"/>
      <c r="E127" s="27">
        <f t="shared" si="39"/>
        <v>1810.1999999999998</v>
      </c>
      <c r="F127" s="27">
        <f t="shared" si="39"/>
        <v>2291.4</v>
      </c>
      <c r="G127" s="27">
        <f t="shared" si="39"/>
        <v>3053.6</v>
      </c>
      <c r="H127" s="27">
        <f t="shared" si="39"/>
        <v>7150</v>
      </c>
      <c r="I127" s="27">
        <f t="shared" si="39"/>
        <v>3316.9</v>
      </c>
      <c r="J127" s="27">
        <f>J132+J142+J152</f>
        <v>2825</v>
      </c>
      <c r="K127" s="27">
        <f>K132+K142+K152</f>
        <v>2825</v>
      </c>
      <c r="L127" s="27">
        <f t="shared" si="37"/>
        <v>23272.100000000002</v>
      </c>
      <c r="M127" s="17" t="s">
        <v>86</v>
      </c>
    </row>
    <row r="128" spans="1:13" ht="30" customHeight="1" x14ac:dyDescent="0.3">
      <c r="A128" s="45"/>
      <c r="B128" s="56"/>
      <c r="C128" s="45"/>
      <c r="D128" s="40"/>
      <c r="E128" s="27">
        <f t="shared" si="39"/>
        <v>153.5</v>
      </c>
      <c r="F128" s="27">
        <f t="shared" si="39"/>
        <v>98.399999999999991</v>
      </c>
      <c r="G128" s="27">
        <f t="shared" si="39"/>
        <v>210</v>
      </c>
      <c r="H128" s="27">
        <f t="shared" si="39"/>
        <v>259.8</v>
      </c>
      <c r="I128" s="27">
        <f t="shared" si="39"/>
        <v>220</v>
      </c>
      <c r="J128" s="27">
        <f>J133+J143+J153</f>
        <v>220</v>
      </c>
      <c r="K128" s="27">
        <f>K133+K143+K153</f>
        <v>220</v>
      </c>
      <c r="L128" s="27">
        <f t="shared" si="37"/>
        <v>1381.7</v>
      </c>
      <c r="M128" s="17" t="s">
        <v>33</v>
      </c>
    </row>
    <row r="129" spans="1:13" ht="30" customHeight="1" x14ac:dyDescent="0.3">
      <c r="A129" s="45">
        <v>23</v>
      </c>
      <c r="B129" s="44" t="s">
        <v>95</v>
      </c>
      <c r="C129" s="45" t="s">
        <v>103</v>
      </c>
      <c r="D129" s="40" t="s">
        <v>52</v>
      </c>
      <c r="E129" s="28">
        <f t="shared" ref="E129:K129" si="40">E130+E131+E132+E133</f>
        <v>3.1</v>
      </c>
      <c r="F129" s="28">
        <f t="shared" si="40"/>
        <v>4.3</v>
      </c>
      <c r="G129" s="28">
        <f t="shared" si="40"/>
        <v>0</v>
      </c>
      <c r="H129" s="28">
        <f t="shared" si="40"/>
        <v>10</v>
      </c>
      <c r="I129" s="28">
        <f t="shared" si="40"/>
        <v>10</v>
      </c>
      <c r="J129" s="28">
        <f t="shared" si="40"/>
        <v>20</v>
      </c>
      <c r="K129" s="28">
        <f t="shared" si="40"/>
        <v>20</v>
      </c>
      <c r="L129" s="28">
        <f t="shared" si="37"/>
        <v>67.399999999999991</v>
      </c>
      <c r="M129" s="17" t="s">
        <v>94</v>
      </c>
    </row>
    <row r="130" spans="1:13" ht="30" customHeight="1" x14ac:dyDescent="0.3">
      <c r="A130" s="45"/>
      <c r="B130" s="44"/>
      <c r="C130" s="45"/>
      <c r="D130" s="40"/>
      <c r="E130" s="29">
        <f t="shared" ref="E130:K133" si="41">E135</f>
        <v>0</v>
      </c>
      <c r="F130" s="29">
        <f t="shared" si="41"/>
        <v>0</v>
      </c>
      <c r="G130" s="29">
        <f t="shared" si="41"/>
        <v>0</v>
      </c>
      <c r="H130" s="29">
        <f t="shared" si="41"/>
        <v>0</v>
      </c>
      <c r="I130" s="29">
        <f t="shared" si="41"/>
        <v>0</v>
      </c>
      <c r="J130" s="29">
        <f t="shared" si="41"/>
        <v>0</v>
      </c>
      <c r="K130" s="29">
        <f t="shared" si="41"/>
        <v>0</v>
      </c>
      <c r="L130" s="29">
        <f t="shared" si="37"/>
        <v>0</v>
      </c>
      <c r="M130" s="17" t="s">
        <v>29</v>
      </c>
    </row>
    <row r="131" spans="1:13" ht="30" customHeight="1" x14ac:dyDescent="0.3">
      <c r="A131" s="45"/>
      <c r="B131" s="44"/>
      <c r="C131" s="45"/>
      <c r="D131" s="40"/>
      <c r="E131" s="29">
        <f t="shared" si="41"/>
        <v>0</v>
      </c>
      <c r="F131" s="29">
        <f t="shared" si="41"/>
        <v>0</v>
      </c>
      <c r="G131" s="29">
        <f t="shared" si="41"/>
        <v>0</v>
      </c>
      <c r="H131" s="29">
        <f t="shared" si="41"/>
        <v>0</v>
      </c>
      <c r="I131" s="29">
        <f t="shared" si="41"/>
        <v>0</v>
      </c>
      <c r="J131" s="29">
        <f t="shared" si="41"/>
        <v>0</v>
      </c>
      <c r="K131" s="29">
        <f t="shared" si="41"/>
        <v>0</v>
      </c>
      <c r="L131" s="29">
        <f t="shared" si="37"/>
        <v>0</v>
      </c>
      <c r="M131" s="17" t="s">
        <v>30</v>
      </c>
    </row>
    <row r="132" spans="1:13" ht="30" customHeight="1" x14ac:dyDescent="0.3">
      <c r="A132" s="45"/>
      <c r="B132" s="44"/>
      <c r="C132" s="45"/>
      <c r="D132" s="40"/>
      <c r="E132" s="29">
        <f t="shared" si="41"/>
        <v>3.1</v>
      </c>
      <c r="F132" s="29">
        <f t="shared" si="41"/>
        <v>4.3</v>
      </c>
      <c r="G132" s="29">
        <f t="shared" si="41"/>
        <v>0</v>
      </c>
      <c r="H132" s="29">
        <f t="shared" si="41"/>
        <v>10</v>
      </c>
      <c r="I132" s="29">
        <f t="shared" si="41"/>
        <v>10</v>
      </c>
      <c r="J132" s="29">
        <f t="shared" si="41"/>
        <v>20</v>
      </c>
      <c r="K132" s="29">
        <f t="shared" si="41"/>
        <v>20</v>
      </c>
      <c r="L132" s="29">
        <f t="shared" si="37"/>
        <v>67.399999999999991</v>
      </c>
      <c r="M132" s="17" t="s">
        <v>86</v>
      </c>
    </row>
    <row r="133" spans="1:13" ht="30" customHeight="1" x14ac:dyDescent="0.3">
      <c r="A133" s="45"/>
      <c r="B133" s="44"/>
      <c r="C133" s="45"/>
      <c r="D133" s="40"/>
      <c r="E133" s="29">
        <f t="shared" si="41"/>
        <v>0</v>
      </c>
      <c r="F133" s="29">
        <f t="shared" si="41"/>
        <v>0</v>
      </c>
      <c r="G133" s="29">
        <f t="shared" si="41"/>
        <v>0</v>
      </c>
      <c r="H133" s="29">
        <f t="shared" si="41"/>
        <v>0</v>
      </c>
      <c r="I133" s="29">
        <f t="shared" si="41"/>
        <v>0</v>
      </c>
      <c r="J133" s="29">
        <f t="shared" si="41"/>
        <v>0</v>
      </c>
      <c r="K133" s="29">
        <f t="shared" si="41"/>
        <v>0</v>
      </c>
      <c r="L133" s="29">
        <f t="shared" si="37"/>
        <v>0</v>
      </c>
      <c r="M133" s="17" t="s">
        <v>33</v>
      </c>
    </row>
    <row r="134" spans="1:13" ht="30" customHeight="1" x14ac:dyDescent="0.3">
      <c r="A134" s="45">
        <v>24</v>
      </c>
      <c r="B134" s="43" t="s">
        <v>76</v>
      </c>
      <c r="C134" s="45" t="s">
        <v>103</v>
      </c>
      <c r="D134" s="40" t="s">
        <v>52</v>
      </c>
      <c r="E134" s="29">
        <f t="shared" ref="E134:K134" si="42">E135+E136+E137+E138</f>
        <v>3.1</v>
      </c>
      <c r="F134" s="29">
        <f t="shared" si="42"/>
        <v>4.3</v>
      </c>
      <c r="G134" s="29">
        <f t="shared" si="42"/>
        <v>0</v>
      </c>
      <c r="H134" s="29">
        <f t="shared" si="42"/>
        <v>10</v>
      </c>
      <c r="I134" s="29">
        <f t="shared" si="42"/>
        <v>10</v>
      </c>
      <c r="J134" s="29">
        <f t="shared" si="42"/>
        <v>20</v>
      </c>
      <c r="K134" s="29">
        <f t="shared" si="42"/>
        <v>20</v>
      </c>
      <c r="L134" s="29">
        <f t="shared" si="37"/>
        <v>67.399999999999991</v>
      </c>
      <c r="M134" s="17" t="s">
        <v>94</v>
      </c>
    </row>
    <row r="135" spans="1:13" ht="30" customHeight="1" x14ac:dyDescent="0.3">
      <c r="A135" s="45"/>
      <c r="B135" s="43"/>
      <c r="C135" s="45"/>
      <c r="D135" s="40"/>
      <c r="E135" s="29"/>
      <c r="F135" s="29"/>
      <c r="G135" s="29"/>
      <c r="H135" s="29"/>
      <c r="I135" s="29"/>
      <c r="J135" s="29"/>
      <c r="K135" s="29"/>
      <c r="L135" s="29">
        <f t="shared" si="37"/>
        <v>0</v>
      </c>
      <c r="M135" s="17" t="s">
        <v>29</v>
      </c>
    </row>
    <row r="136" spans="1:13" ht="30" customHeight="1" x14ac:dyDescent="0.3">
      <c r="A136" s="45"/>
      <c r="B136" s="43"/>
      <c r="C136" s="45"/>
      <c r="D136" s="40"/>
      <c r="E136" s="29"/>
      <c r="F136" s="29"/>
      <c r="G136" s="29"/>
      <c r="H136" s="29"/>
      <c r="I136" s="29"/>
      <c r="J136" s="29"/>
      <c r="K136" s="29"/>
      <c r="L136" s="29">
        <f t="shared" si="37"/>
        <v>0</v>
      </c>
      <c r="M136" s="17" t="s">
        <v>30</v>
      </c>
    </row>
    <row r="137" spans="1:13" ht="30" customHeight="1" x14ac:dyDescent="0.3">
      <c r="A137" s="45"/>
      <c r="B137" s="43"/>
      <c r="C137" s="45"/>
      <c r="D137" s="40"/>
      <c r="E137" s="29">
        <v>3.1</v>
      </c>
      <c r="F137" s="29">
        <v>4.3</v>
      </c>
      <c r="G137" s="29">
        <v>0</v>
      </c>
      <c r="H137" s="29">
        <v>10</v>
      </c>
      <c r="I137" s="29">
        <v>10</v>
      </c>
      <c r="J137" s="29">
        <v>20</v>
      </c>
      <c r="K137" s="29">
        <v>20</v>
      </c>
      <c r="L137" s="29">
        <f t="shared" si="37"/>
        <v>67.399999999999991</v>
      </c>
      <c r="M137" s="17" t="s">
        <v>86</v>
      </c>
    </row>
    <row r="138" spans="1:13" ht="24" customHeight="1" x14ac:dyDescent="0.3">
      <c r="A138" s="45"/>
      <c r="B138" s="43"/>
      <c r="C138" s="45"/>
      <c r="D138" s="40"/>
      <c r="E138" s="29"/>
      <c r="F138" s="29"/>
      <c r="G138" s="29"/>
      <c r="H138" s="29"/>
      <c r="I138" s="29"/>
      <c r="J138" s="29"/>
      <c r="K138" s="29"/>
      <c r="L138" s="29"/>
      <c r="M138" s="17" t="s">
        <v>33</v>
      </c>
    </row>
    <row r="139" spans="1:13" ht="30" customHeight="1" x14ac:dyDescent="0.3">
      <c r="A139" s="45">
        <v>25</v>
      </c>
      <c r="B139" s="44" t="s">
        <v>53</v>
      </c>
      <c r="C139" s="45" t="s">
        <v>103</v>
      </c>
      <c r="D139" s="40" t="s">
        <v>52</v>
      </c>
      <c r="E139" s="28">
        <f t="shared" ref="E139:K139" si="43">E140+E141+E142+E143</f>
        <v>0</v>
      </c>
      <c r="F139" s="28">
        <f t="shared" si="43"/>
        <v>1.1000000000000001</v>
      </c>
      <c r="G139" s="28">
        <f t="shared" si="43"/>
        <v>0</v>
      </c>
      <c r="H139" s="28">
        <f t="shared" si="43"/>
        <v>15</v>
      </c>
      <c r="I139" s="28">
        <f t="shared" si="43"/>
        <v>15</v>
      </c>
      <c r="J139" s="28">
        <f t="shared" si="43"/>
        <v>15</v>
      </c>
      <c r="K139" s="28">
        <f t="shared" si="43"/>
        <v>15</v>
      </c>
      <c r="L139" s="28">
        <f>K139+J139+I139+H139+G139+F139+E139</f>
        <v>61.1</v>
      </c>
      <c r="M139" s="17" t="s">
        <v>94</v>
      </c>
    </row>
    <row r="140" spans="1:13" ht="30" customHeight="1" x14ac:dyDescent="0.3">
      <c r="A140" s="45"/>
      <c r="B140" s="44"/>
      <c r="C140" s="45"/>
      <c r="D140" s="40"/>
      <c r="E140" s="29">
        <f t="shared" ref="E140:K142" si="44">E145</f>
        <v>0</v>
      </c>
      <c r="F140" s="29">
        <f t="shared" si="44"/>
        <v>0</v>
      </c>
      <c r="G140" s="29">
        <f t="shared" si="44"/>
        <v>0</v>
      </c>
      <c r="H140" s="29">
        <f t="shared" si="44"/>
        <v>0</v>
      </c>
      <c r="I140" s="29">
        <f t="shared" si="44"/>
        <v>0</v>
      </c>
      <c r="J140" s="29">
        <f t="shared" si="44"/>
        <v>0</v>
      </c>
      <c r="K140" s="29">
        <f t="shared" si="44"/>
        <v>0</v>
      </c>
      <c r="L140" s="29">
        <f>(E140+F140+G140+H140+I140+J140)</f>
        <v>0</v>
      </c>
      <c r="M140" s="17" t="s">
        <v>29</v>
      </c>
    </row>
    <row r="141" spans="1:13" ht="30" customHeight="1" x14ac:dyDescent="0.3">
      <c r="A141" s="45"/>
      <c r="B141" s="44"/>
      <c r="C141" s="45"/>
      <c r="D141" s="40"/>
      <c r="E141" s="29">
        <f t="shared" si="44"/>
        <v>0</v>
      </c>
      <c r="F141" s="29">
        <f t="shared" si="44"/>
        <v>0</v>
      </c>
      <c r="G141" s="29">
        <f t="shared" si="44"/>
        <v>0</v>
      </c>
      <c r="H141" s="29">
        <f t="shared" si="44"/>
        <v>0</v>
      </c>
      <c r="I141" s="29">
        <f t="shared" si="44"/>
        <v>0</v>
      </c>
      <c r="J141" s="29">
        <f t="shared" si="44"/>
        <v>0</v>
      </c>
      <c r="K141" s="29">
        <f t="shared" si="44"/>
        <v>0</v>
      </c>
      <c r="L141" s="29">
        <f>SUM(E141+F141+G141+H141+I141+J141)</f>
        <v>0</v>
      </c>
      <c r="M141" s="17" t="s">
        <v>30</v>
      </c>
    </row>
    <row r="142" spans="1:13" ht="30" customHeight="1" x14ac:dyDescent="0.3">
      <c r="A142" s="45"/>
      <c r="B142" s="44"/>
      <c r="C142" s="45"/>
      <c r="D142" s="40"/>
      <c r="E142" s="29">
        <f t="shared" si="44"/>
        <v>0</v>
      </c>
      <c r="F142" s="29">
        <f t="shared" si="44"/>
        <v>0.5</v>
      </c>
      <c r="G142" s="29">
        <f t="shared" si="44"/>
        <v>0</v>
      </c>
      <c r="H142" s="29">
        <f t="shared" si="44"/>
        <v>15</v>
      </c>
      <c r="I142" s="29">
        <f t="shared" si="44"/>
        <v>15</v>
      </c>
      <c r="J142" s="29">
        <f t="shared" si="44"/>
        <v>15</v>
      </c>
      <c r="K142" s="29">
        <f t="shared" si="44"/>
        <v>15</v>
      </c>
      <c r="L142" s="29">
        <f>K142+J142+I142+H142+G142+F142+E142</f>
        <v>60.5</v>
      </c>
      <c r="M142" s="17" t="s">
        <v>86</v>
      </c>
    </row>
    <row r="143" spans="1:13" ht="30" customHeight="1" x14ac:dyDescent="0.3">
      <c r="A143" s="45"/>
      <c r="B143" s="44"/>
      <c r="C143" s="45"/>
      <c r="D143" s="40"/>
      <c r="E143" s="29">
        <f t="shared" ref="E143:J143" si="45">E148</f>
        <v>0</v>
      </c>
      <c r="F143" s="29">
        <f t="shared" si="45"/>
        <v>0.6</v>
      </c>
      <c r="G143" s="29">
        <f t="shared" si="45"/>
        <v>0</v>
      </c>
      <c r="H143" s="29">
        <f t="shared" si="45"/>
        <v>0</v>
      </c>
      <c r="I143" s="29">
        <f t="shared" si="45"/>
        <v>0</v>
      </c>
      <c r="J143" s="29">
        <f t="shared" si="45"/>
        <v>0</v>
      </c>
      <c r="K143" s="29">
        <f>K146</f>
        <v>0</v>
      </c>
      <c r="L143" s="29">
        <f>SUM(E143+F143+G143+H143+I143+J143)</f>
        <v>0.6</v>
      </c>
      <c r="M143" s="17" t="s">
        <v>33</v>
      </c>
    </row>
    <row r="144" spans="1:13" ht="30" customHeight="1" x14ac:dyDescent="0.3">
      <c r="A144" s="45">
        <v>26</v>
      </c>
      <c r="B144" s="43" t="s">
        <v>78</v>
      </c>
      <c r="C144" s="45" t="s">
        <v>103</v>
      </c>
      <c r="D144" s="40" t="s">
        <v>52</v>
      </c>
      <c r="E144" s="29">
        <f t="shared" ref="E144:K144" si="46">E145+E146+E147+E148</f>
        <v>0</v>
      </c>
      <c r="F144" s="29">
        <f t="shared" si="46"/>
        <v>1.1000000000000001</v>
      </c>
      <c r="G144" s="29">
        <f t="shared" si="46"/>
        <v>0</v>
      </c>
      <c r="H144" s="29">
        <f t="shared" si="46"/>
        <v>15</v>
      </c>
      <c r="I144" s="29">
        <f t="shared" si="46"/>
        <v>15</v>
      </c>
      <c r="J144" s="29">
        <f t="shared" si="46"/>
        <v>15</v>
      </c>
      <c r="K144" s="29">
        <f t="shared" si="46"/>
        <v>15</v>
      </c>
      <c r="L144" s="29">
        <f>K144+J144+I144+H144+G144+F144+E144</f>
        <v>61.1</v>
      </c>
      <c r="M144" s="17" t="s">
        <v>94</v>
      </c>
    </row>
    <row r="145" spans="1:13" ht="24" customHeight="1" x14ac:dyDescent="0.3">
      <c r="A145" s="45"/>
      <c r="B145" s="43"/>
      <c r="C145" s="45"/>
      <c r="D145" s="40"/>
      <c r="E145" s="29"/>
      <c r="F145" s="29"/>
      <c r="G145" s="29"/>
      <c r="H145" s="29"/>
      <c r="I145" s="29"/>
      <c r="J145" s="29"/>
      <c r="K145" s="29"/>
      <c r="L145" s="29"/>
      <c r="M145" s="17" t="s">
        <v>29</v>
      </c>
    </row>
    <row r="146" spans="1:13" ht="24.6" customHeight="1" x14ac:dyDescent="0.3">
      <c r="A146" s="45"/>
      <c r="B146" s="43"/>
      <c r="C146" s="45"/>
      <c r="D146" s="40"/>
      <c r="E146" s="29"/>
      <c r="F146" s="29"/>
      <c r="G146" s="29"/>
      <c r="H146" s="29"/>
      <c r="I146" s="29"/>
      <c r="J146" s="29"/>
      <c r="K146" s="29"/>
      <c r="L146" s="29"/>
      <c r="M146" s="17" t="s">
        <v>30</v>
      </c>
    </row>
    <row r="147" spans="1:13" ht="24" customHeight="1" x14ac:dyDescent="0.3">
      <c r="A147" s="45"/>
      <c r="B147" s="43"/>
      <c r="C147" s="45"/>
      <c r="D147" s="40"/>
      <c r="E147" s="29"/>
      <c r="F147" s="29">
        <v>0.5</v>
      </c>
      <c r="G147" s="29">
        <v>0</v>
      </c>
      <c r="H147" s="29">
        <v>15</v>
      </c>
      <c r="I147" s="29">
        <v>15</v>
      </c>
      <c r="J147" s="29">
        <v>15</v>
      </c>
      <c r="K147" s="29">
        <v>15</v>
      </c>
      <c r="L147" s="29">
        <f t="shared" ref="L147:L154" si="47">K147+J147+I147+H147+G147+F147+E147</f>
        <v>60.5</v>
      </c>
      <c r="M147" s="17" t="s">
        <v>86</v>
      </c>
    </row>
    <row r="148" spans="1:13" ht="22.2" customHeight="1" x14ac:dyDescent="0.3">
      <c r="A148" s="45"/>
      <c r="B148" s="43"/>
      <c r="C148" s="45"/>
      <c r="D148" s="40"/>
      <c r="E148" s="29"/>
      <c r="F148" s="29">
        <v>0.6</v>
      </c>
      <c r="G148" s="29"/>
      <c r="H148" s="29"/>
      <c r="I148" s="29"/>
      <c r="J148" s="29"/>
      <c r="K148" s="29"/>
      <c r="L148" s="29">
        <f t="shared" si="47"/>
        <v>0.6</v>
      </c>
      <c r="M148" s="17" t="s">
        <v>33</v>
      </c>
    </row>
    <row r="149" spans="1:13" ht="30" customHeight="1" x14ac:dyDescent="0.3">
      <c r="A149" s="45">
        <v>27</v>
      </c>
      <c r="B149" s="46" t="s">
        <v>54</v>
      </c>
      <c r="C149" s="45" t="s">
        <v>103</v>
      </c>
      <c r="D149" s="40" t="s">
        <v>52</v>
      </c>
      <c r="E149" s="28">
        <f t="shared" ref="E149:K149" si="48">E150+E151+E152+E153</f>
        <v>2065</v>
      </c>
      <c r="F149" s="28">
        <f t="shared" si="48"/>
        <v>2384.4</v>
      </c>
      <c r="G149" s="28">
        <f t="shared" si="48"/>
        <v>3263.6</v>
      </c>
      <c r="H149" s="28">
        <f t="shared" si="48"/>
        <v>7384.8</v>
      </c>
      <c r="I149" s="28">
        <f t="shared" si="48"/>
        <v>3511.9</v>
      </c>
      <c r="J149" s="28">
        <f t="shared" si="48"/>
        <v>3010</v>
      </c>
      <c r="K149" s="28">
        <f t="shared" si="48"/>
        <v>3010</v>
      </c>
      <c r="L149" s="28">
        <f t="shared" si="47"/>
        <v>24629.7</v>
      </c>
      <c r="M149" s="17" t="s">
        <v>94</v>
      </c>
    </row>
    <row r="150" spans="1:13" ht="21.6" customHeight="1" x14ac:dyDescent="0.3">
      <c r="A150" s="45"/>
      <c r="B150" s="46"/>
      <c r="C150" s="45"/>
      <c r="D150" s="40"/>
      <c r="E150" s="29">
        <f t="shared" ref="E150:K153" si="49">E155+E160</f>
        <v>0</v>
      </c>
      <c r="F150" s="29">
        <f t="shared" si="49"/>
        <v>0</v>
      </c>
      <c r="G150" s="29">
        <f t="shared" si="49"/>
        <v>0</v>
      </c>
      <c r="H150" s="29">
        <f t="shared" si="49"/>
        <v>0</v>
      </c>
      <c r="I150" s="29">
        <f t="shared" si="49"/>
        <v>0</v>
      </c>
      <c r="J150" s="29">
        <f t="shared" si="49"/>
        <v>0</v>
      </c>
      <c r="K150" s="29">
        <f t="shared" si="49"/>
        <v>0</v>
      </c>
      <c r="L150" s="29">
        <f t="shared" si="47"/>
        <v>0</v>
      </c>
      <c r="M150" s="17" t="s">
        <v>29</v>
      </c>
    </row>
    <row r="151" spans="1:13" ht="19.2" customHeight="1" x14ac:dyDescent="0.3">
      <c r="A151" s="45"/>
      <c r="B151" s="46"/>
      <c r="C151" s="45"/>
      <c r="D151" s="40"/>
      <c r="E151" s="29">
        <f t="shared" si="49"/>
        <v>104.4</v>
      </c>
      <c r="F151" s="29">
        <f t="shared" si="49"/>
        <v>0</v>
      </c>
      <c r="G151" s="29">
        <f t="shared" si="49"/>
        <v>0</v>
      </c>
      <c r="H151" s="29">
        <f t="shared" si="49"/>
        <v>0</v>
      </c>
      <c r="I151" s="29">
        <f t="shared" si="49"/>
        <v>0</v>
      </c>
      <c r="J151" s="29">
        <f t="shared" si="49"/>
        <v>0</v>
      </c>
      <c r="K151" s="29">
        <f t="shared" si="49"/>
        <v>0</v>
      </c>
      <c r="L151" s="29">
        <f t="shared" si="47"/>
        <v>104.4</v>
      </c>
      <c r="M151" s="17" t="s">
        <v>30</v>
      </c>
    </row>
    <row r="152" spans="1:13" ht="25.2" customHeight="1" x14ac:dyDescent="0.3">
      <c r="A152" s="45"/>
      <c r="B152" s="46"/>
      <c r="C152" s="45"/>
      <c r="D152" s="40"/>
      <c r="E152" s="29">
        <f t="shared" si="49"/>
        <v>1807.1</v>
      </c>
      <c r="F152" s="29">
        <f t="shared" si="49"/>
        <v>2286.6</v>
      </c>
      <c r="G152" s="29">
        <f t="shared" si="49"/>
        <v>3053.6</v>
      </c>
      <c r="H152" s="29">
        <f t="shared" si="49"/>
        <v>7125</v>
      </c>
      <c r="I152" s="29">
        <f t="shared" si="49"/>
        <v>3291.9</v>
      </c>
      <c r="J152" s="29">
        <f t="shared" si="49"/>
        <v>2790</v>
      </c>
      <c r="K152" s="29">
        <f t="shared" si="49"/>
        <v>2790</v>
      </c>
      <c r="L152" s="29">
        <f t="shared" si="47"/>
        <v>23144.199999999997</v>
      </c>
      <c r="M152" s="17" t="s">
        <v>86</v>
      </c>
    </row>
    <row r="153" spans="1:13" ht="21.6" customHeight="1" x14ac:dyDescent="0.3">
      <c r="A153" s="45"/>
      <c r="B153" s="46"/>
      <c r="C153" s="45"/>
      <c r="D153" s="40"/>
      <c r="E153" s="29">
        <f t="shared" si="49"/>
        <v>153.5</v>
      </c>
      <c r="F153" s="29">
        <f t="shared" si="49"/>
        <v>97.8</v>
      </c>
      <c r="G153" s="29">
        <f t="shared" si="49"/>
        <v>210</v>
      </c>
      <c r="H153" s="29">
        <f t="shared" si="49"/>
        <v>259.8</v>
      </c>
      <c r="I153" s="29">
        <f t="shared" si="49"/>
        <v>220</v>
      </c>
      <c r="J153" s="29">
        <f t="shared" si="49"/>
        <v>220</v>
      </c>
      <c r="K153" s="29">
        <f t="shared" si="49"/>
        <v>220</v>
      </c>
      <c r="L153" s="29">
        <f t="shared" si="47"/>
        <v>1381.1</v>
      </c>
      <c r="M153" s="17" t="s">
        <v>33</v>
      </c>
    </row>
    <row r="154" spans="1:13" ht="30" customHeight="1" x14ac:dyDescent="0.3">
      <c r="A154" s="45">
        <v>28</v>
      </c>
      <c r="B154" s="43" t="s">
        <v>55</v>
      </c>
      <c r="C154" s="45" t="s">
        <v>103</v>
      </c>
      <c r="D154" s="40" t="s">
        <v>52</v>
      </c>
      <c r="E154" s="29">
        <f t="shared" ref="E154:K154" si="50">E155+E156+E157+E158</f>
        <v>2065</v>
      </c>
      <c r="F154" s="29">
        <f t="shared" si="50"/>
        <v>2384.4</v>
      </c>
      <c r="G154" s="29">
        <f t="shared" si="50"/>
        <v>3263.6</v>
      </c>
      <c r="H154" s="29">
        <f t="shared" si="50"/>
        <v>7284.8</v>
      </c>
      <c r="I154" s="29">
        <f t="shared" si="50"/>
        <v>3411.9</v>
      </c>
      <c r="J154" s="29">
        <f t="shared" si="50"/>
        <v>2910</v>
      </c>
      <c r="K154" s="29">
        <f t="shared" si="50"/>
        <v>2910</v>
      </c>
      <c r="L154" s="29">
        <f t="shared" si="47"/>
        <v>24229.7</v>
      </c>
      <c r="M154" s="17" t="s">
        <v>94</v>
      </c>
    </row>
    <row r="155" spans="1:13" ht="30" customHeight="1" x14ac:dyDescent="0.3">
      <c r="A155" s="45"/>
      <c r="B155" s="43"/>
      <c r="C155" s="45"/>
      <c r="D155" s="40"/>
      <c r="E155" s="29"/>
      <c r="F155" s="29"/>
      <c r="G155" s="29"/>
      <c r="H155" s="29"/>
      <c r="I155" s="29"/>
      <c r="J155" s="29"/>
      <c r="K155" s="29"/>
      <c r="L155" s="29"/>
      <c r="M155" s="17" t="s">
        <v>29</v>
      </c>
    </row>
    <row r="156" spans="1:13" ht="30" customHeight="1" x14ac:dyDescent="0.3">
      <c r="A156" s="45"/>
      <c r="B156" s="43"/>
      <c r="C156" s="45"/>
      <c r="D156" s="40"/>
      <c r="E156" s="29">
        <v>104.4</v>
      </c>
      <c r="F156" s="29"/>
      <c r="G156" s="29"/>
      <c r="H156" s="29"/>
      <c r="I156" s="29"/>
      <c r="J156" s="29"/>
      <c r="K156" s="29"/>
      <c r="L156" s="29">
        <f>K156+J156+I156+H156+G156+F156+E156</f>
        <v>104.4</v>
      </c>
      <c r="M156" s="17" t="s">
        <v>30</v>
      </c>
    </row>
    <row r="157" spans="1:13" ht="30" customHeight="1" x14ac:dyDescent="0.3">
      <c r="A157" s="45"/>
      <c r="B157" s="43"/>
      <c r="C157" s="45"/>
      <c r="D157" s="40"/>
      <c r="E157" s="29">
        <v>1807.1</v>
      </c>
      <c r="F157" s="29">
        <v>2286.6</v>
      </c>
      <c r="G157" s="29">
        <v>3053.6</v>
      </c>
      <c r="H157" s="30">
        <v>7025</v>
      </c>
      <c r="I157" s="29">
        <v>3191.9</v>
      </c>
      <c r="J157" s="29">
        <v>2690</v>
      </c>
      <c r="K157" s="29">
        <v>2690</v>
      </c>
      <c r="L157" s="29">
        <f>K157+J157+I157+H157+G157+F157+E157</f>
        <v>22744.199999999997</v>
      </c>
      <c r="M157" s="17" t="s">
        <v>86</v>
      </c>
    </row>
    <row r="158" spans="1:13" ht="30" customHeight="1" x14ac:dyDescent="0.3">
      <c r="A158" s="45"/>
      <c r="B158" s="43"/>
      <c r="C158" s="45"/>
      <c r="D158" s="40"/>
      <c r="E158" s="29">
        <v>153.5</v>
      </c>
      <c r="F158" s="29">
        <v>97.8</v>
      </c>
      <c r="G158" s="29">
        <v>210</v>
      </c>
      <c r="H158" s="30">
        <v>259.8</v>
      </c>
      <c r="I158" s="29">
        <v>220</v>
      </c>
      <c r="J158" s="29">
        <v>220</v>
      </c>
      <c r="K158" s="29">
        <v>220</v>
      </c>
      <c r="L158" s="29">
        <f>K158+J158+I158+H158+G158+F158+E158</f>
        <v>1381.1</v>
      </c>
      <c r="M158" s="17" t="s">
        <v>33</v>
      </c>
    </row>
    <row r="159" spans="1:13" ht="30" customHeight="1" x14ac:dyDescent="0.3">
      <c r="A159" s="45">
        <v>29</v>
      </c>
      <c r="B159" s="43" t="s">
        <v>87</v>
      </c>
      <c r="C159" s="45" t="s">
        <v>103</v>
      </c>
      <c r="D159" s="40" t="s">
        <v>52</v>
      </c>
      <c r="E159" s="29">
        <f t="shared" ref="E159:K159" si="51">E160+E161+E162+E163</f>
        <v>0</v>
      </c>
      <c r="F159" s="29">
        <f t="shared" si="51"/>
        <v>0</v>
      </c>
      <c r="G159" s="29">
        <f t="shared" si="51"/>
        <v>0</v>
      </c>
      <c r="H159" s="29">
        <f t="shared" si="51"/>
        <v>100</v>
      </c>
      <c r="I159" s="29">
        <f t="shared" si="51"/>
        <v>100</v>
      </c>
      <c r="J159" s="29">
        <f t="shared" si="51"/>
        <v>100</v>
      </c>
      <c r="K159" s="29">
        <f t="shared" si="51"/>
        <v>100</v>
      </c>
      <c r="L159" s="29">
        <f>K159+J159+I159+H159+G159+F159+E159</f>
        <v>400</v>
      </c>
      <c r="M159" s="17" t="s">
        <v>94</v>
      </c>
    </row>
    <row r="160" spans="1:13" ht="30" customHeight="1" x14ac:dyDescent="0.3">
      <c r="A160" s="45"/>
      <c r="B160" s="43"/>
      <c r="C160" s="45"/>
      <c r="D160" s="40"/>
      <c r="E160" s="29"/>
      <c r="F160" s="29"/>
      <c r="G160" s="29"/>
      <c r="H160" s="29"/>
      <c r="I160" s="29"/>
      <c r="J160" s="29"/>
      <c r="K160" s="29"/>
      <c r="L160" s="29"/>
      <c r="M160" s="17" t="s">
        <v>29</v>
      </c>
    </row>
    <row r="161" spans="1:13" ht="30" customHeight="1" x14ac:dyDescent="0.3">
      <c r="A161" s="45"/>
      <c r="B161" s="43"/>
      <c r="C161" s="45"/>
      <c r="D161" s="40"/>
      <c r="E161" s="29"/>
      <c r="F161" s="29"/>
      <c r="G161" s="29"/>
      <c r="H161" s="29"/>
      <c r="I161" s="29"/>
      <c r="J161" s="29"/>
      <c r="K161" s="29"/>
      <c r="L161" s="29"/>
      <c r="M161" s="17" t="s">
        <v>30</v>
      </c>
    </row>
    <row r="162" spans="1:13" ht="30" customHeight="1" x14ac:dyDescent="0.3">
      <c r="A162" s="45"/>
      <c r="B162" s="43"/>
      <c r="C162" s="45"/>
      <c r="D162" s="40"/>
      <c r="E162" s="29"/>
      <c r="F162" s="29"/>
      <c r="G162" s="29"/>
      <c r="H162" s="29">
        <v>100</v>
      </c>
      <c r="I162" s="29">
        <v>100</v>
      </c>
      <c r="J162" s="29">
        <v>100</v>
      </c>
      <c r="K162" s="29">
        <v>100</v>
      </c>
      <c r="L162" s="29">
        <f>K162+J162+I162+H162+G162+F162+E162</f>
        <v>400</v>
      </c>
      <c r="M162" s="17" t="s">
        <v>86</v>
      </c>
    </row>
    <row r="163" spans="1:13" ht="30" customHeight="1" x14ac:dyDescent="0.3">
      <c r="A163" s="45"/>
      <c r="B163" s="43"/>
      <c r="C163" s="45"/>
      <c r="D163" s="40"/>
      <c r="E163" s="53"/>
      <c r="F163" s="53"/>
      <c r="G163" s="53"/>
      <c r="H163" s="53"/>
      <c r="I163" s="53"/>
      <c r="J163" s="53"/>
      <c r="K163" s="39"/>
      <c r="L163" s="53"/>
      <c r="M163" s="49" t="s">
        <v>33</v>
      </c>
    </row>
    <row r="164" spans="1:13" ht="1.95" customHeight="1" x14ac:dyDescent="0.3">
      <c r="A164" s="45"/>
      <c r="B164" s="43"/>
      <c r="C164" s="45"/>
      <c r="D164" s="40"/>
      <c r="E164" s="54"/>
      <c r="F164" s="54"/>
      <c r="G164" s="54"/>
      <c r="H164" s="54"/>
      <c r="I164" s="54"/>
      <c r="J164" s="53"/>
      <c r="K164" s="31"/>
      <c r="L164" s="54"/>
      <c r="M164" s="55"/>
    </row>
    <row r="165" spans="1:13" ht="14.4" x14ac:dyDescent="0.3">
      <c r="A165" s="45" t="s">
        <v>56</v>
      </c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</row>
    <row r="166" spans="1:13" ht="30" customHeight="1" x14ac:dyDescent="0.3">
      <c r="A166" s="45">
        <v>30</v>
      </c>
      <c r="B166" s="50" t="s">
        <v>77</v>
      </c>
      <c r="C166" s="45" t="s">
        <v>103</v>
      </c>
      <c r="D166" s="40" t="s">
        <v>26</v>
      </c>
      <c r="E166" s="19">
        <f t="shared" ref="E166:K166" si="52">E167+E168+E169+E170</f>
        <v>9656.8000000000011</v>
      </c>
      <c r="F166" s="19">
        <f t="shared" si="52"/>
        <v>15974.9</v>
      </c>
      <c r="G166" s="19">
        <f t="shared" si="52"/>
        <v>13598.400000000001</v>
      </c>
      <c r="H166" s="19">
        <f t="shared" si="52"/>
        <v>776</v>
      </c>
      <c r="I166" s="19">
        <f t="shared" si="52"/>
        <v>1303</v>
      </c>
      <c r="J166" s="19">
        <f t="shared" si="52"/>
        <v>675</v>
      </c>
      <c r="K166" s="19">
        <f t="shared" si="52"/>
        <v>675</v>
      </c>
      <c r="L166" s="19">
        <f t="shared" ref="L166:L176" si="53">K166+J166+I166+H166+G166+F166+E166</f>
        <v>42659.100000000006</v>
      </c>
      <c r="M166" s="18" t="s">
        <v>94</v>
      </c>
    </row>
    <row r="167" spans="1:13" ht="30" customHeight="1" x14ac:dyDescent="0.3">
      <c r="A167" s="45"/>
      <c r="B167" s="51"/>
      <c r="C167" s="47"/>
      <c r="D167" s="52"/>
      <c r="E167" s="19">
        <f t="shared" ref="E167:K170" si="54">E172+E187+E203+E228</f>
        <v>0</v>
      </c>
      <c r="F167" s="19">
        <f t="shared" si="54"/>
        <v>0</v>
      </c>
      <c r="G167" s="19">
        <f t="shared" si="54"/>
        <v>0</v>
      </c>
      <c r="H167" s="19">
        <f t="shared" si="54"/>
        <v>0</v>
      </c>
      <c r="I167" s="19">
        <f t="shared" si="54"/>
        <v>0</v>
      </c>
      <c r="J167" s="19">
        <f t="shared" si="54"/>
        <v>0</v>
      </c>
      <c r="K167" s="19">
        <f t="shared" si="54"/>
        <v>0</v>
      </c>
      <c r="L167" s="19">
        <f t="shared" si="53"/>
        <v>0</v>
      </c>
      <c r="M167" s="17" t="s">
        <v>29</v>
      </c>
    </row>
    <row r="168" spans="1:13" ht="30" customHeight="1" x14ac:dyDescent="0.3">
      <c r="A168" s="45"/>
      <c r="B168" s="51"/>
      <c r="C168" s="47"/>
      <c r="D168" s="52"/>
      <c r="E168" s="19">
        <f t="shared" si="54"/>
        <v>8569.2000000000007</v>
      </c>
      <c r="F168" s="19">
        <f t="shared" si="54"/>
        <v>13722.4</v>
      </c>
      <c r="G168" s="19">
        <f t="shared" si="54"/>
        <v>12923.400000000001</v>
      </c>
      <c r="H168" s="19">
        <f t="shared" si="54"/>
        <v>101</v>
      </c>
      <c r="I168" s="19">
        <f t="shared" si="54"/>
        <v>303</v>
      </c>
      <c r="J168" s="19">
        <f t="shared" si="54"/>
        <v>0</v>
      </c>
      <c r="K168" s="19">
        <f t="shared" si="54"/>
        <v>0</v>
      </c>
      <c r="L168" s="19">
        <f t="shared" si="53"/>
        <v>35619</v>
      </c>
      <c r="M168" s="17" t="s">
        <v>30</v>
      </c>
    </row>
    <row r="169" spans="1:13" ht="30" customHeight="1" x14ac:dyDescent="0.3">
      <c r="A169" s="45"/>
      <c r="B169" s="51"/>
      <c r="C169" s="47"/>
      <c r="D169" s="52"/>
      <c r="E169" s="19">
        <f t="shared" si="54"/>
        <v>1087.5999999999999</v>
      </c>
      <c r="F169" s="19">
        <f t="shared" si="54"/>
        <v>2252.5</v>
      </c>
      <c r="G169" s="19">
        <f t="shared" si="54"/>
        <v>675</v>
      </c>
      <c r="H169" s="19">
        <f t="shared" si="54"/>
        <v>675</v>
      </c>
      <c r="I169" s="19">
        <f t="shared" si="54"/>
        <v>1000</v>
      </c>
      <c r="J169" s="19">
        <f t="shared" si="54"/>
        <v>675</v>
      </c>
      <c r="K169" s="19">
        <f t="shared" si="54"/>
        <v>675</v>
      </c>
      <c r="L169" s="19">
        <f t="shared" si="53"/>
        <v>7040.1</v>
      </c>
      <c r="M169" s="17" t="s">
        <v>86</v>
      </c>
    </row>
    <row r="170" spans="1:13" ht="30" customHeight="1" x14ac:dyDescent="0.3">
      <c r="A170" s="45"/>
      <c r="B170" s="51"/>
      <c r="C170" s="47"/>
      <c r="D170" s="52"/>
      <c r="E170" s="19">
        <f t="shared" si="54"/>
        <v>0</v>
      </c>
      <c r="F170" s="19">
        <f t="shared" si="54"/>
        <v>0</v>
      </c>
      <c r="G170" s="19">
        <f t="shared" si="54"/>
        <v>0</v>
      </c>
      <c r="H170" s="19">
        <f t="shared" si="54"/>
        <v>0</v>
      </c>
      <c r="I170" s="19">
        <f t="shared" si="54"/>
        <v>0</v>
      </c>
      <c r="J170" s="19">
        <f t="shared" si="54"/>
        <v>0</v>
      </c>
      <c r="K170" s="19">
        <f t="shared" si="54"/>
        <v>0</v>
      </c>
      <c r="L170" s="19">
        <f t="shared" si="53"/>
        <v>0</v>
      </c>
      <c r="M170" s="17" t="s">
        <v>33</v>
      </c>
    </row>
    <row r="171" spans="1:13" ht="30" customHeight="1" x14ac:dyDescent="0.3">
      <c r="A171" s="45">
        <v>31</v>
      </c>
      <c r="B171" s="44" t="s">
        <v>57</v>
      </c>
      <c r="C171" s="45" t="s">
        <v>103</v>
      </c>
      <c r="D171" s="40" t="s">
        <v>26</v>
      </c>
      <c r="E171" s="20">
        <f t="shared" ref="E171:K171" si="55">E172+E173+E174+E175</f>
        <v>0</v>
      </c>
      <c r="F171" s="21">
        <f t="shared" si="55"/>
        <v>650</v>
      </c>
      <c r="G171" s="21">
        <f t="shared" si="55"/>
        <v>10</v>
      </c>
      <c r="H171" s="21">
        <f t="shared" si="55"/>
        <v>20</v>
      </c>
      <c r="I171" s="21">
        <f t="shared" si="55"/>
        <v>50</v>
      </c>
      <c r="J171" s="21">
        <f t="shared" si="55"/>
        <v>50</v>
      </c>
      <c r="K171" s="21">
        <f t="shared" si="55"/>
        <v>50</v>
      </c>
      <c r="L171" s="21">
        <f t="shared" si="53"/>
        <v>830</v>
      </c>
      <c r="M171" s="17" t="s">
        <v>94</v>
      </c>
    </row>
    <row r="172" spans="1:13" ht="30" customHeight="1" x14ac:dyDescent="0.3">
      <c r="A172" s="45"/>
      <c r="B172" s="44"/>
      <c r="C172" s="45"/>
      <c r="D172" s="40"/>
      <c r="E172" s="20">
        <f t="shared" ref="E172:J175" si="56">E177+E182</f>
        <v>0</v>
      </c>
      <c r="F172" s="20">
        <f t="shared" si="56"/>
        <v>0</v>
      </c>
      <c r="G172" s="20">
        <f t="shared" si="56"/>
        <v>0</v>
      </c>
      <c r="H172" s="20">
        <f t="shared" si="56"/>
        <v>0</v>
      </c>
      <c r="I172" s="20">
        <f t="shared" si="56"/>
        <v>0</v>
      </c>
      <c r="J172" s="20">
        <f t="shared" si="56"/>
        <v>0</v>
      </c>
      <c r="K172" s="20">
        <f>K182+K177</f>
        <v>0</v>
      </c>
      <c r="L172" s="20">
        <f t="shared" si="53"/>
        <v>0</v>
      </c>
      <c r="M172" s="17" t="s">
        <v>29</v>
      </c>
    </row>
    <row r="173" spans="1:13" ht="30" customHeight="1" x14ac:dyDescent="0.3">
      <c r="A173" s="45"/>
      <c r="B173" s="44"/>
      <c r="C173" s="45"/>
      <c r="D173" s="40"/>
      <c r="E173" s="20">
        <f t="shared" si="56"/>
        <v>0</v>
      </c>
      <c r="F173" s="20">
        <f t="shared" si="56"/>
        <v>0</v>
      </c>
      <c r="G173" s="20">
        <f t="shared" si="56"/>
        <v>0</v>
      </c>
      <c r="H173" s="20">
        <f t="shared" si="56"/>
        <v>0</v>
      </c>
      <c r="I173" s="20">
        <f t="shared" si="56"/>
        <v>0</v>
      </c>
      <c r="J173" s="20">
        <f t="shared" si="56"/>
        <v>0</v>
      </c>
      <c r="K173" s="20">
        <f>K178+K183</f>
        <v>0</v>
      </c>
      <c r="L173" s="20">
        <f t="shared" si="53"/>
        <v>0</v>
      </c>
      <c r="M173" s="17" t="s">
        <v>30</v>
      </c>
    </row>
    <row r="174" spans="1:13" ht="30" customHeight="1" x14ac:dyDescent="0.3">
      <c r="A174" s="45"/>
      <c r="B174" s="44"/>
      <c r="C174" s="45"/>
      <c r="D174" s="40"/>
      <c r="E174" s="20">
        <f t="shared" si="56"/>
        <v>0</v>
      </c>
      <c r="F174" s="20">
        <f t="shared" si="56"/>
        <v>650</v>
      </c>
      <c r="G174" s="20">
        <f t="shared" si="56"/>
        <v>10</v>
      </c>
      <c r="H174" s="20">
        <f t="shared" si="56"/>
        <v>20</v>
      </c>
      <c r="I174" s="20">
        <f t="shared" si="56"/>
        <v>50</v>
      </c>
      <c r="J174" s="20">
        <f t="shared" si="56"/>
        <v>50</v>
      </c>
      <c r="K174" s="20">
        <f>K179+K184</f>
        <v>50</v>
      </c>
      <c r="L174" s="20">
        <f t="shared" si="53"/>
        <v>830</v>
      </c>
      <c r="M174" s="17" t="s">
        <v>86</v>
      </c>
    </row>
    <row r="175" spans="1:13" ht="30" customHeight="1" x14ac:dyDescent="0.3">
      <c r="A175" s="45"/>
      <c r="B175" s="44"/>
      <c r="C175" s="45"/>
      <c r="D175" s="40"/>
      <c r="E175" s="20">
        <f t="shared" si="56"/>
        <v>0</v>
      </c>
      <c r="F175" s="20">
        <f t="shared" si="56"/>
        <v>0</v>
      </c>
      <c r="G175" s="20">
        <f t="shared" si="56"/>
        <v>0</v>
      </c>
      <c r="H175" s="20">
        <f t="shared" si="56"/>
        <v>0</v>
      </c>
      <c r="I175" s="20">
        <f t="shared" si="56"/>
        <v>0</v>
      </c>
      <c r="J175" s="20">
        <f t="shared" si="56"/>
        <v>0</v>
      </c>
      <c r="K175" s="20">
        <f>K180+K185</f>
        <v>0</v>
      </c>
      <c r="L175" s="20">
        <f t="shared" si="53"/>
        <v>0</v>
      </c>
      <c r="M175" s="17" t="s">
        <v>33</v>
      </c>
    </row>
    <row r="176" spans="1:13" ht="30" customHeight="1" x14ac:dyDescent="0.3">
      <c r="A176" s="45">
        <v>32</v>
      </c>
      <c r="B176" s="43" t="s">
        <v>58</v>
      </c>
      <c r="C176" s="45" t="s">
        <v>103</v>
      </c>
      <c r="D176" s="40" t="s">
        <v>26</v>
      </c>
      <c r="E176" s="20">
        <f t="shared" ref="E176:K176" si="57">E177+E178+E179+E180</f>
        <v>0</v>
      </c>
      <c r="F176" s="20">
        <f t="shared" si="57"/>
        <v>0</v>
      </c>
      <c r="G176" s="20">
        <f t="shared" si="57"/>
        <v>10</v>
      </c>
      <c r="H176" s="20">
        <f t="shared" si="57"/>
        <v>20</v>
      </c>
      <c r="I176" s="20">
        <f t="shared" si="57"/>
        <v>50</v>
      </c>
      <c r="J176" s="20">
        <f t="shared" si="57"/>
        <v>50</v>
      </c>
      <c r="K176" s="20">
        <f t="shared" si="57"/>
        <v>50</v>
      </c>
      <c r="L176" s="20">
        <f t="shared" si="53"/>
        <v>180</v>
      </c>
      <c r="M176" s="17" t="s">
        <v>94</v>
      </c>
    </row>
    <row r="177" spans="1:13" ht="30" customHeight="1" x14ac:dyDescent="0.3">
      <c r="A177" s="45"/>
      <c r="B177" s="43"/>
      <c r="C177" s="45"/>
      <c r="D177" s="40"/>
      <c r="E177" s="20"/>
      <c r="F177" s="20"/>
      <c r="G177" s="20"/>
      <c r="H177" s="20"/>
      <c r="I177" s="20"/>
      <c r="J177" s="20"/>
      <c r="K177" s="20"/>
      <c r="L177" s="20"/>
      <c r="M177" s="17" t="s">
        <v>29</v>
      </c>
    </row>
    <row r="178" spans="1:13" ht="30" customHeight="1" x14ac:dyDescent="0.3">
      <c r="A178" s="45"/>
      <c r="B178" s="43"/>
      <c r="C178" s="45"/>
      <c r="D178" s="40"/>
      <c r="E178" s="20"/>
      <c r="F178" s="20"/>
      <c r="G178" s="20"/>
      <c r="H178" s="20"/>
      <c r="I178" s="20"/>
      <c r="J178" s="20"/>
      <c r="K178" s="20"/>
      <c r="L178" s="20"/>
      <c r="M178" s="17" t="s">
        <v>30</v>
      </c>
    </row>
    <row r="179" spans="1:13" ht="30" customHeight="1" x14ac:dyDescent="0.3">
      <c r="A179" s="45"/>
      <c r="B179" s="43"/>
      <c r="C179" s="45"/>
      <c r="D179" s="40"/>
      <c r="E179" s="20"/>
      <c r="F179" s="20"/>
      <c r="G179" s="20">
        <v>10</v>
      </c>
      <c r="H179" s="20">
        <v>20</v>
      </c>
      <c r="I179" s="20">
        <v>50</v>
      </c>
      <c r="J179" s="20">
        <v>50</v>
      </c>
      <c r="K179" s="20">
        <v>50</v>
      </c>
      <c r="L179" s="20">
        <f>K179+J179+I179+H179+G179+F179+E179</f>
        <v>180</v>
      </c>
      <c r="M179" s="17" t="s">
        <v>86</v>
      </c>
    </row>
    <row r="180" spans="1:13" ht="30" customHeight="1" x14ac:dyDescent="0.3">
      <c r="A180" s="45"/>
      <c r="B180" s="43"/>
      <c r="C180" s="45"/>
      <c r="D180" s="40"/>
      <c r="E180" s="20"/>
      <c r="F180" s="20"/>
      <c r="G180" s="20"/>
      <c r="H180" s="20"/>
      <c r="I180" s="20"/>
      <c r="J180" s="20"/>
      <c r="K180" s="20"/>
      <c r="L180" s="20"/>
      <c r="M180" s="17" t="s">
        <v>33</v>
      </c>
    </row>
    <row r="181" spans="1:13" ht="30" customHeight="1" x14ac:dyDescent="0.3">
      <c r="A181" s="45">
        <v>33</v>
      </c>
      <c r="B181" s="43" t="s">
        <v>99</v>
      </c>
      <c r="C181" s="45" t="s">
        <v>103</v>
      </c>
      <c r="D181" s="40" t="s">
        <v>26</v>
      </c>
      <c r="E181" s="20">
        <f t="shared" ref="E181:K181" si="58">E182+E183+E184+E185</f>
        <v>0</v>
      </c>
      <c r="F181" s="20">
        <f t="shared" si="58"/>
        <v>650</v>
      </c>
      <c r="G181" s="20">
        <f t="shared" si="58"/>
        <v>0</v>
      </c>
      <c r="H181" s="20">
        <f t="shared" si="58"/>
        <v>0</v>
      </c>
      <c r="I181" s="20">
        <f t="shared" si="58"/>
        <v>0</v>
      </c>
      <c r="J181" s="20">
        <f t="shared" si="58"/>
        <v>0</v>
      </c>
      <c r="K181" s="20">
        <f t="shared" si="58"/>
        <v>0</v>
      </c>
      <c r="L181" s="20">
        <f>K181+J181+I181+H181+G181+F181+E181</f>
        <v>650</v>
      </c>
      <c r="M181" s="17" t="s">
        <v>94</v>
      </c>
    </row>
    <row r="182" spans="1:13" ht="21.6" customHeight="1" x14ac:dyDescent="0.3">
      <c r="A182" s="45"/>
      <c r="B182" s="43"/>
      <c r="C182" s="45"/>
      <c r="D182" s="40"/>
      <c r="E182" s="20"/>
      <c r="F182" s="20"/>
      <c r="G182" s="20"/>
      <c r="H182" s="20"/>
      <c r="I182" s="20"/>
      <c r="J182" s="20"/>
      <c r="K182" s="20"/>
      <c r="L182" s="20"/>
      <c r="M182" s="17" t="s">
        <v>29</v>
      </c>
    </row>
    <row r="183" spans="1:13" ht="30" customHeight="1" x14ac:dyDescent="0.3">
      <c r="A183" s="45"/>
      <c r="B183" s="43"/>
      <c r="C183" s="45"/>
      <c r="D183" s="40"/>
      <c r="E183" s="20"/>
      <c r="F183" s="20"/>
      <c r="G183" s="20"/>
      <c r="H183" s="20"/>
      <c r="I183" s="20"/>
      <c r="J183" s="20"/>
      <c r="K183" s="20"/>
      <c r="L183" s="20"/>
      <c r="M183" s="17" t="s">
        <v>30</v>
      </c>
    </row>
    <row r="184" spans="1:13" ht="30" customHeight="1" x14ac:dyDescent="0.3">
      <c r="A184" s="45"/>
      <c r="B184" s="43"/>
      <c r="C184" s="45"/>
      <c r="D184" s="40"/>
      <c r="E184" s="20"/>
      <c r="F184" s="20">
        <v>650</v>
      </c>
      <c r="G184" s="20"/>
      <c r="H184" s="20"/>
      <c r="I184" s="20"/>
      <c r="J184" s="20"/>
      <c r="K184" s="20"/>
      <c r="L184" s="20">
        <f>K184+J184+I184+H184+G184+F184+E184</f>
        <v>650</v>
      </c>
      <c r="M184" s="17" t="s">
        <v>86</v>
      </c>
    </row>
    <row r="185" spans="1:13" ht="30" customHeight="1" x14ac:dyDescent="0.3">
      <c r="A185" s="45"/>
      <c r="B185" s="43"/>
      <c r="C185" s="45"/>
      <c r="D185" s="40"/>
      <c r="E185" s="20"/>
      <c r="F185" s="20"/>
      <c r="G185" s="20"/>
      <c r="H185" s="20"/>
      <c r="I185" s="20"/>
      <c r="J185" s="20"/>
      <c r="K185" s="20"/>
      <c r="L185" s="20"/>
      <c r="M185" s="17" t="s">
        <v>33</v>
      </c>
    </row>
    <row r="186" spans="1:13" ht="30" customHeight="1" x14ac:dyDescent="0.3">
      <c r="A186" s="45">
        <v>34</v>
      </c>
      <c r="B186" s="44" t="s">
        <v>90</v>
      </c>
      <c r="C186" s="45" t="s">
        <v>103</v>
      </c>
      <c r="D186" s="40" t="s">
        <v>26</v>
      </c>
      <c r="E186" s="21">
        <f t="shared" ref="E186:K186" si="59">E187+E188+E189+E190</f>
        <v>33</v>
      </c>
      <c r="F186" s="21">
        <f t="shared" si="59"/>
        <v>50</v>
      </c>
      <c r="G186" s="21">
        <f t="shared" si="59"/>
        <v>50</v>
      </c>
      <c r="H186" s="21">
        <f t="shared" si="59"/>
        <v>55</v>
      </c>
      <c r="I186" s="21">
        <f t="shared" si="59"/>
        <v>55</v>
      </c>
      <c r="J186" s="21">
        <f t="shared" si="59"/>
        <v>55</v>
      </c>
      <c r="K186" s="21">
        <f t="shared" si="59"/>
        <v>55</v>
      </c>
      <c r="L186" s="21">
        <f t="shared" ref="L186:L191" si="60">K186+J186+I186+H186+G186+F186+E186</f>
        <v>353</v>
      </c>
      <c r="M186" s="17" t="s">
        <v>94</v>
      </c>
    </row>
    <row r="187" spans="1:13" ht="25.2" customHeight="1" x14ac:dyDescent="0.3">
      <c r="A187" s="45"/>
      <c r="B187" s="44"/>
      <c r="C187" s="45"/>
      <c r="D187" s="40"/>
      <c r="E187" s="20">
        <f t="shared" ref="E187:K190" si="61">E192+E198</f>
        <v>0</v>
      </c>
      <c r="F187" s="20">
        <f t="shared" si="61"/>
        <v>0</v>
      </c>
      <c r="G187" s="20">
        <f t="shared" si="61"/>
        <v>0</v>
      </c>
      <c r="H187" s="20">
        <f t="shared" si="61"/>
        <v>0</v>
      </c>
      <c r="I187" s="20">
        <f t="shared" si="61"/>
        <v>0</v>
      </c>
      <c r="J187" s="20">
        <f t="shared" si="61"/>
        <v>0</v>
      </c>
      <c r="K187" s="20">
        <f t="shared" si="61"/>
        <v>0</v>
      </c>
      <c r="L187" s="20">
        <f t="shared" si="60"/>
        <v>0</v>
      </c>
      <c r="M187" s="17" t="s">
        <v>29</v>
      </c>
    </row>
    <row r="188" spans="1:13" ht="26.4" customHeight="1" x14ac:dyDescent="0.3">
      <c r="A188" s="45"/>
      <c r="B188" s="44"/>
      <c r="C188" s="45"/>
      <c r="D188" s="40"/>
      <c r="E188" s="20">
        <f t="shared" si="61"/>
        <v>0</v>
      </c>
      <c r="F188" s="20">
        <f t="shared" si="61"/>
        <v>0</v>
      </c>
      <c r="G188" s="20">
        <f t="shared" si="61"/>
        <v>0</v>
      </c>
      <c r="H188" s="20">
        <f t="shared" si="61"/>
        <v>0</v>
      </c>
      <c r="I188" s="20">
        <f t="shared" si="61"/>
        <v>0</v>
      </c>
      <c r="J188" s="20">
        <f t="shared" si="61"/>
        <v>0</v>
      </c>
      <c r="K188" s="20">
        <f t="shared" si="61"/>
        <v>0</v>
      </c>
      <c r="L188" s="20">
        <f t="shared" si="60"/>
        <v>0</v>
      </c>
      <c r="M188" s="17" t="s">
        <v>30</v>
      </c>
    </row>
    <row r="189" spans="1:13" ht="30" customHeight="1" x14ac:dyDescent="0.3">
      <c r="A189" s="45"/>
      <c r="B189" s="44"/>
      <c r="C189" s="45"/>
      <c r="D189" s="40"/>
      <c r="E189" s="20">
        <f t="shared" si="61"/>
        <v>33</v>
      </c>
      <c r="F189" s="20">
        <f t="shared" si="61"/>
        <v>50</v>
      </c>
      <c r="G189" s="20">
        <f t="shared" si="61"/>
        <v>50</v>
      </c>
      <c r="H189" s="20">
        <f t="shared" si="61"/>
        <v>55</v>
      </c>
      <c r="I189" s="20">
        <f t="shared" si="61"/>
        <v>55</v>
      </c>
      <c r="J189" s="20">
        <f t="shared" si="61"/>
        <v>55</v>
      </c>
      <c r="K189" s="20">
        <f t="shared" si="61"/>
        <v>55</v>
      </c>
      <c r="L189" s="20">
        <f t="shared" si="60"/>
        <v>353</v>
      </c>
      <c r="M189" s="17" t="s">
        <v>86</v>
      </c>
    </row>
    <row r="190" spans="1:13" ht="30" customHeight="1" x14ac:dyDescent="0.3">
      <c r="A190" s="45"/>
      <c r="B190" s="44"/>
      <c r="C190" s="45"/>
      <c r="D190" s="40"/>
      <c r="E190" s="20">
        <f t="shared" si="61"/>
        <v>0</v>
      </c>
      <c r="F190" s="20">
        <f t="shared" si="61"/>
        <v>0</v>
      </c>
      <c r="G190" s="20">
        <f t="shared" si="61"/>
        <v>0</v>
      </c>
      <c r="H190" s="20">
        <f t="shared" si="61"/>
        <v>0</v>
      </c>
      <c r="I190" s="20">
        <f t="shared" si="61"/>
        <v>0</v>
      </c>
      <c r="J190" s="20">
        <f t="shared" si="61"/>
        <v>0</v>
      </c>
      <c r="K190" s="20">
        <f t="shared" si="61"/>
        <v>0</v>
      </c>
      <c r="L190" s="20">
        <f t="shared" si="60"/>
        <v>0</v>
      </c>
      <c r="M190" s="17" t="s">
        <v>33</v>
      </c>
    </row>
    <row r="191" spans="1:13" ht="30" customHeight="1" x14ac:dyDescent="0.3">
      <c r="A191" s="40">
        <v>35</v>
      </c>
      <c r="B191" s="43" t="s">
        <v>100</v>
      </c>
      <c r="C191" s="45" t="s">
        <v>103</v>
      </c>
      <c r="D191" s="40" t="s">
        <v>26</v>
      </c>
      <c r="E191" s="20">
        <f t="shared" ref="E191:K191" si="62">E192+E193+E194+E195</f>
        <v>33</v>
      </c>
      <c r="F191" s="20">
        <f t="shared" si="62"/>
        <v>50</v>
      </c>
      <c r="G191" s="20">
        <f t="shared" si="62"/>
        <v>50</v>
      </c>
      <c r="H191" s="20">
        <f t="shared" si="62"/>
        <v>50</v>
      </c>
      <c r="I191" s="20">
        <f t="shared" si="62"/>
        <v>50</v>
      </c>
      <c r="J191" s="20">
        <f t="shared" si="62"/>
        <v>50</v>
      </c>
      <c r="K191" s="20">
        <f t="shared" si="62"/>
        <v>50</v>
      </c>
      <c r="L191" s="20">
        <f t="shared" si="60"/>
        <v>333</v>
      </c>
      <c r="M191" s="17" t="s">
        <v>94</v>
      </c>
    </row>
    <row r="192" spans="1:13" ht="30" customHeight="1" x14ac:dyDescent="0.3">
      <c r="A192" s="40"/>
      <c r="B192" s="43"/>
      <c r="C192" s="45"/>
      <c r="D192" s="40"/>
      <c r="E192" s="20"/>
      <c r="F192" s="20"/>
      <c r="G192" s="20"/>
      <c r="H192" s="20"/>
      <c r="I192" s="20"/>
      <c r="J192" s="20"/>
      <c r="K192" s="20"/>
      <c r="L192" s="20"/>
      <c r="M192" s="17" t="s">
        <v>29</v>
      </c>
    </row>
    <row r="193" spans="1:13" ht="23.4" customHeight="1" x14ac:dyDescent="0.3">
      <c r="A193" s="40"/>
      <c r="B193" s="43"/>
      <c r="C193" s="45"/>
      <c r="D193" s="40"/>
      <c r="E193" s="20"/>
      <c r="F193" s="20"/>
      <c r="G193" s="20"/>
      <c r="H193" s="20"/>
      <c r="I193" s="20"/>
      <c r="J193" s="20"/>
      <c r="K193" s="20"/>
      <c r="L193" s="20"/>
      <c r="M193" s="17" t="s">
        <v>30</v>
      </c>
    </row>
    <row r="194" spans="1:13" ht="30" customHeight="1" x14ac:dyDescent="0.3">
      <c r="A194" s="40"/>
      <c r="B194" s="43"/>
      <c r="C194" s="45"/>
      <c r="D194" s="40"/>
      <c r="E194" s="20">
        <v>33</v>
      </c>
      <c r="F194" s="20">
        <v>50</v>
      </c>
      <c r="G194" s="20">
        <v>50</v>
      </c>
      <c r="H194" s="20">
        <v>50</v>
      </c>
      <c r="I194" s="20">
        <v>50</v>
      </c>
      <c r="J194" s="20">
        <v>50</v>
      </c>
      <c r="K194" s="20">
        <v>50</v>
      </c>
      <c r="L194" s="20">
        <f>K194+J194+I194+H194+G194+F194+E194</f>
        <v>333</v>
      </c>
      <c r="M194" s="17" t="s">
        <v>86</v>
      </c>
    </row>
    <row r="195" spans="1:13" ht="18.600000000000001" customHeight="1" x14ac:dyDescent="0.3">
      <c r="A195" s="40"/>
      <c r="B195" s="43"/>
      <c r="C195" s="45"/>
      <c r="D195" s="40"/>
      <c r="E195" s="48"/>
      <c r="F195" s="48"/>
      <c r="G195" s="48"/>
      <c r="H195" s="48"/>
      <c r="I195" s="48"/>
      <c r="J195" s="48"/>
      <c r="K195" s="48"/>
      <c r="L195" s="48"/>
      <c r="M195" s="49" t="s">
        <v>33</v>
      </c>
    </row>
    <row r="196" spans="1:13" ht="10.199999999999999" customHeight="1" x14ac:dyDescent="0.3">
      <c r="A196" s="40"/>
      <c r="B196" s="43"/>
      <c r="C196" s="45"/>
      <c r="D196" s="40"/>
      <c r="E196" s="48"/>
      <c r="F196" s="48"/>
      <c r="G196" s="48"/>
      <c r="H196" s="48"/>
      <c r="I196" s="48"/>
      <c r="J196" s="48"/>
      <c r="K196" s="48"/>
      <c r="L196" s="48"/>
      <c r="M196" s="49"/>
    </row>
    <row r="197" spans="1:13" ht="30" customHeight="1" x14ac:dyDescent="0.3">
      <c r="A197" s="40">
        <v>36</v>
      </c>
      <c r="B197" s="43" t="s">
        <v>59</v>
      </c>
      <c r="C197" s="45" t="s">
        <v>103</v>
      </c>
      <c r="D197" s="40" t="s">
        <v>26</v>
      </c>
      <c r="E197" s="20">
        <f t="shared" ref="E197:K197" si="63">E198+E199+E200+E201</f>
        <v>0</v>
      </c>
      <c r="F197" s="20">
        <f t="shared" si="63"/>
        <v>0</v>
      </c>
      <c r="G197" s="20">
        <f t="shared" si="63"/>
        <v>0</v>
      </c>
      <c r="H197" s="20">
        <f t="shared" si="63"/>
        <v>5</v>
      </c>
      <c r="I197" s="20">
        <f t="shared" si="63"/>
        <v>5</v>
      </c>
      <c r="J197" s="20">
        <f t="shared" si="63"/>
        <v>5</v>
      </c>
      <c r="K197" s="20">
        <f t="shared" si="63"/>
        <v>5</v>
      </c>
      <c r="L197" s="20">
        <f>K197+J197+I197+H197+G197+F197+E197</f>
        <v>20</v>
      </c>
      <c r="M197" s="17" t="s">
        <v>94</v>
      </c>
    </row>
    <row r="198" spans="1:13" ht="26.4" customHeight="1" x14ac:dyDescent="0.3">
      <c r="A198" s="40"/>
      <c r="B198" s="43"/>
      <c r="C198" s="45"/>
      <c r="D198" s="40"/>
      <c r="E198" s="20"/>
      <c r="F198" s="20"/>
      <c r="G198" s="20"/>
      <c r="H198" s="20"/>
      <c r="I198" s="20"/>
      <c r="J198" s="20"/>
      <c r="K198" s="20"/>
      <c r="L198" s="20"/>
      <c r="M198" s="17" t="s">
        <v>29</v>
      </c>
    </row>
    <row r="199" spans="1:13" ht="24.6" customHeight="1" x14ac:dyDescent="0.3">
      <c r="A199" s="40"/>
      <c r="B199" s="43"/>
      <c r="C199" s="45"/>
      <c r="D199" s="40"/>
      <c r="E199" s="20"/>
      <c r="F199" s="20"/>
      <c r="G199" s="20"/>
      <c r="H199" s="20"/>
      <c r="I199" s="20"/>
      <c r="J199" s="20"/>
      <c r="K199" s="20"/>
      <c r="L199" s="20"/>
      <c r="M199" s="17" t="s">
        <v>30</v>
      </c>
    </row>
    <row r="200" spans="1:13" ht="21.6" customHeight="1" x14ac:dyDescent="0.3">
      <c r="A200" s="40"/>
      <c r="B200" s="43"/>
      <c r="C200" s="45"/>
      <c r="D200" s="40"/>
      <c r="E200" s="20"/>
      <c r="F200" s="20">
        <v>0</v>
      </c>
      <c r="G200" s="20">
        <v>0</v>
      </c>
      <c r="H200" s="20">
        <v>5</v>
      </c>
      <c r="I200" s="20">
        <v>5</v>
      </c>
      <c r="J200" s="20">
        <v>5</v>
      </c>
      <c r="K200" s="20">
        <v>5</v>
      </c>
      <c r="L200" s="20">
        <f>K200+J200+I200+H200+G200+F200+E200</f>
        <v>20</v>
      </c>
      <c r="M200" s="17" t="s">
        <v>86</v>
      </c>
    </row>
    <row r="201" spans="1:13" ht="18" customHeight="1" x14ac:dyDescent="0.3">
      <c r="A201" s="40"/>
      <c r="B201" s="43"/>
      <c r="C201" s="45"/>
      <c r="D201" s="40"/>
      <c r="E201" s="20"/>
      <c r="F201" s="20"/>
      <c r="G201" s="20"/>
      <c r="H201" s="20"/>
      <c r="I201" s="20"/>
      <c r="J201" s="20"/>
      <c r="K201" s="20"/>
      <c r="L201" s="20"/>
      <c r="M201" s="17" t="s">
        <v>33</v>
      </c>
    </row>
    <row r="202" spans="1:13" ht="30" customHeight="1" x14ac:dyDescent="0.3">
      <c r="A202" s="45">
        <v>37</v>
      </c>
      <c r="B202" s="46" t="s">
        <v>60</v>
      </c>
      <c r="C202" s="45" t="s">
        <v>103</v>
      </c>
      <c r="D202" s="40" t="s">
        <v>62</v>
      </c>
      <c r="E202" s="21">
        <f t="shared" ref="E202:K202" si="64">E203+E204+E205+E206</f>
        <v>550.5</v>
      </c>
      <c r="F202" s="21">
        <f t="shared" si="64"/>
        <v>604</v>
      </c>
      <c r="G202" s="21">
        <f t="shared" si="64"/>
        <v>569.5</v>
      </c>
      <c r="H202" s="21">
        <f t="shared" si="64"/>
        <v>461</v>
      </c>
      <c r="I202" s="21">
        <f t="shared" si="64"/>
        <v>911</v>
      </c>
      <c r="J202" s="21">
        <f t="shared" si="64"/>
        <v>570</v>
      </c>
      <c r="K202" s="21">
        <f t="shared" si="64"/>
        <v>570</v>
      </c>
      <c r="L202" s="21">
        <f t="shared" ref="L202:L207" si="65">K202+J202+I202+H202+G202+F202+E202</f>
        <v>4236</v>
      </c>
      <c r="M202" s="17" t="s">
        <v>94</v>
      </c>
    </row>
    <row r="203" spans="1:13" ht="21" customHeight="1" x14ac:dyDescent="0.3">
      <c r="A203" s="45"/>
      <c r="B203" s="46"/>
      <c r="C203" s="47"/>
      <c r="D203" s="40"/>
      <c r="E203" s="20">
        <f>E208+E213+E218+E223</f>
        <v>0</v>
      </c>
      <c r="F203" s="20">
        <f t="shared" ref="F203:K203" si="66">F208+F213+F218+F223</f>
        <v>0</v>
      </c>
      <c r="G203" s="20">
        <f t="shared" si="66"/>
        <v>0</v>
      </c>
      <c r="H203" s="20">
        <f t="shared" si="66"/>
        <v>0</v>
      </c>
      <c r="I203" s="20">
        <f t="shared" si="66"/>
        <v>0</v>
      </c>
      <c r="J203" s="20">
        <f t="shared" si="66"/>
        <v>0</v>
      </c>
      <c r="K203" s="20">
        <f t="shared" si="66"/>
        <v>0</v>
      </c>
      <c r="L203" s="20">
        <f t="shared" si="65"/>
        <v>0</v>
      </c>
      <c r="M203" s="17" t="s">
        <v>29</v>
      </c>
    </row>
    <row r="204" spans="1:13" ht="30" customHeight="1" x14ac:dyDescent="0.3">
      <c r="A204" s="45"/>
      <c r="B204" s="46"/>
      <c r="C204" s="47"/>
      <c r="D204" s="40"/>
      <c r="E204" s="20">
        <f t="shared" ref="E204:K206" si="67">E209+E214+E219+E224</f>
        <v>198.1</v>
      </c>
      <c r="F204" s="20">
        <f t="shared" si="67"/>
        <v>147.6</v>
      </c>
      <c r="G204" s="20">
        <f t="shared" si="67"/>
        <v>101</v>
      </c>
      <c r="H204" s="20">
        <f t="shared" si="67"/>
        <v>101</v>
      </c>
      <c r="I204" s="20">
        <f t="shared" si="67"/>
        <v>303</v>
      </c>
      <c r="J204" s="20">
        <f t="shared" si="67"/>
        <v>0</v>
      </c>
      <c r="K204" s="20">
        <f t="shared" si="67"/>
        <v>0</v>
      </c>
      <c r="L204" s="20">
        <f t="shared" si="65"/>
        <v>850.7</v>
      </c>
      <c r="M204" s="17" t="s">
        <v>30</v>
      </c>
    </row>
    <row r="205" spans="1:13" ht="30" customHeight="1" x14ac:dyDescent="0.3">
      <c r="A205" s="45"/>
      <c r="B205" s="46"/>
      <c r="C205" s="47"/>
      <c r="D205" s="40"/>
      <c r="E205" s="20">
        <f t="shared" si="67"/>
        <v>352.4</v>
      </c>
      <c r="F205" s="20">
        <f t="shared" si="67"/>
        <v>456.4</v>
      </c>
      <c r="G205" s="20">
        <f t="shared" si="67"/>
        <v>468.5</v>
      </c>
      <c r="H205" s="20">
        <f t="shared" si="67"/>
        <v>360</v>
      </c>
      <c r="I205" s="20">
        <f t="shared" si="67"/>
        <v>608</v>
      </c>
      <c r="J205" s="20">
        <f t="shared" si="67"/>
        <v>570</v>
      </c>
      <c r="K205" s="20">
        <f t="shared" si="67"/>
        <v>570</v>
      </c>
      <c r="L205" s="20">
        <f t="shared" si="65"/>
        <v>3385.3</v>
      </c>
      <c r="M205" s="17" t="s">
        <v>86</v>
      </c>
    </row>
    <row r="206" spans="1:13" ht="24" customHeight="1" x14ac:dyDescent="0.3">
      <c r="A206" s="45"/>
      <c r="B206" s="46"/>
      <c r="C206" s="47"/>
      <c r="D206" s="40"/>
      <c r="E206" s="20">
        <f t="shared" si="67"/>
        <v>0</v>
      </c>
      <c r="F206" s="20">
        <f t="shared" si="67"/>
        <v>0</v>
      </c>
      <c r="G206" s="20">
        <f t="shared" si="67"/>
        <v>0</v>
      </c>
      <c r="H206" s="20">
        <f t="shared" si="67"/>
        <v>0</v>
      </c>
      <c r="I206" s="20">
        <f t="shared" si="67"/>
        <v>0</v>
      </c>
      <c r="J206" s="20">
        <f t="shared" si="67"/>
        <v>0</v>
      </c>
      <c r="K206" s="20">
        <f t="shared" si="67"/>
        <v>0</v>
      </c>
      <c r="L206" s="20">
        <f t="shared" si="65"/>
        <v>0</v>
      </c>
      <c r="M206" s="17" t="s">
        <v>33</v>
      </c>
    </row>
    <row r="207" spans="1:13" ht="30" customHeight="1" x14ac:dyDescent="0.3">
      <c r="A207" s="45">
        <v>38</v>
      </c>
      <c r="B207" s="43" t="s">
        <v>61</v>
      </c>
      <c r="C207" s="45" t="s">
        <v>103</v>
      </c>
      <c r="D207" s="40" t="s">
        <v>26</v>
      </c>
      <c r="E207" s="20">
        <f t="shared" ref="E207:K207" si="68">E208+E209+E210+E211</f>
        <v>350</v>
      </c>
      <c r="F207" s="20">
        <f t="shared" si="68"/>
        <v>454</v>
      </c>
      <c r="G207" s="20">
        <f t="shared" si="68"/>
        <v>468.5</v>
      </c>
      <c r="H207" s="20">
        <f t="shared" si="68"/>
        <v>360</v>
      </c>
      <c r="I207" s="20">
        <f t="shared" si="68"/>
        <v>605</v>
      </c>
      <c r="J207" s="20">
        <f t="shared" si="68"/>
        <v>570</v>
      </c>
      <c r="K207" s="20">
        <f t="shared" si="68"/>
        <v>570</v>
      </c>
      <c r="L207" s="20">
        <f t="shared" si="65"/>
        <v>3377.5</v>
      </c>
      <c r="M207" s="17" t="s">
        <v>94</v>
      </c>
    </row>
    <row r="208" spans="1:13" ht="30" customHeight="1" x14ac:dyDescent="0.3">
      <c r="A208" s="45"/>
      <c r="B208" s="43"/>
      <c r="C208" s="45"/>
      <c r="D208" s="40"/>
      <c r="E208" s="20"/>
      <c r="F208" s="20"/>
      <c r="G208" s="20"/>
      <c r="H208" s="20"/>
      <c r="I208" s="20"/>
      <c r="J208" s="20"/>
      <c r="K208" s="20"/>
      <c r="L208" s="20"/>
      <c r="M208" s="17" t="s">
        <v>29</v>
      </c>
    </row>
    <row r="209" spans="1:13" ht="30" customHeight="1" x14ac:dyDescent="0.3">
      <c r="A209" s="45"/>
      <c r="B209" s="43"/>
      <c r="C209" s="45"/>
      <c r="D209" s="40"/>
      <c r="E209" s="20"/>
      <c r="F209" s="20"/>
      <c r="G209" s="20"/>
      <c r="H209" s="20"/>
      <c r="I209" s="20"/>
      <c r="J209" s="20"/>
      <c r="K209" s="20"/>
      <c r="L209" s="20">
        <f>K209+J209+I209+H209+G209+F209+E209</f>
        <v>0</v>
      </c>
      <c r="M209" s="17" t="s">
        <v>30</v>
      </c>
    </row>
    <row r="210" spans="1:13" ht="30" customHeight="1" x14ac:dyDescent="0.3">
      <c r="A210" s="45"/>
      <c r="B210" s="43"/>
      <c r="C210" s="45"/>
      <c r="D210" s="40"/>
      <c r="E210" s="20">
        <v>350</v>
      </c>
      <c r="F210" s="20">
        <v>454</v>
      </c>
      <c r="G210" s="20">
        <v>468.5</v>
      </c>
      <c r="H210" s="20">
        <v>360</v>
      </c>
      <c r="I210" s="20">
        <v>605</v>
      </c>
      <c r="J210" s="20">
        <v>570</v>
      </c>
      <c r="K210" s="20">
        <v>570</v>
      </c>
      <c r="L210" s="20">
        <f>K210+J210+I210+H210+G210+F210+E210</f>
        <v>3377.5</v>
      </c>
      <c r="M210" s="17" t="s">
        <v>86</v>
      </c>
    </row>
    <row r="211" spans="1:13" ht="30" customHeight="1" x14ac:dyDescent="0.3">
      <c r="A211" s="45"/>
      <c r="B211" s="43"/>
      <c r="C211" s="45"/>
      <c r="D211" s="40"/>
      <c r="E211" s="20"/>
      <c r="F211" s="20"/>
      <c r="G211" s="20"/>
      <c r="H211" s="20"/>
      <c r="I211" s="20"/>
      <c r="J211" s="20"/>
      <c r="K211" s="20"/>
      <c r="L211" s="20"/>
      <c r="M211" s="17" t="s">
        <v>33</v>
      </c>
    </row>
    <row r="212" spans="1:13" ht="30" customHeight="1" x14ac:dyDescent="0.3">
      <c r="A212" s="40">
        <v>39</v>
      </c>
      <c r="B212" s="41" t="s">
        <v>93</v>
      </c>
      <c r="C212" s="42" t="s">
        <v>103</v>
      </c>
      <c r="D212" s="40" t="s">
        <v>62</v>
      </c>
      <c r="E212" s="20">
        <f t="shared" ref="E212:K212" si="69">E213+E214+E215+E216</f>
        <v>150</v>
      </c>
      <c r="F212" s="20">
        <f t="shared" si="69"/>
        <v>150</v>
      </c>
      <c r="G212" s="20">
        <f t="shared" si="69"/>
        <v>0</v>
      </c>
      <c r="H212" s="20">
        <f t="shared" si="69"/>
        <v>0</v>
      </c>
      <c r="I212" s="20">
        <f t="shared" si="69"/>
        <v>0</v>
      </c>
      <c r="J212" s="20">
        <f t="shared" si="69"/>
        <v>0</v>
      </c>
      <c r="K212" s="20">
        <f t="shared" si="69"/>
        <v>0</v>
      </c>
      <c r="L212" s="20">
        <f>K212+J212+I212+H212+G212+F212+E212</f>
        <v>300</v>
      </c>
      <c r="M212" s="17" t="s">
        <v>94</v>
      </c>
    </row>
    <row r="213" spans="1:13" ht="30" customHeight="1" x14ac:dyDescent="0.3">
      <c r="A213" s="40"/>
      <c r="B213" s="41"/>
      <c r="C213" s="42"/>
      <c r="D213" s="40"/>
      <c r="E213" s="32"/>
      <c r="F213" s="22"/>
      <c r="G213" s="22"/>
      <c r="H213" s="22"/>
      <c r="I213" s="22"/>
      <c r="J213" s="22"/>
      <c r="K213" s="22"/>
      <c r="L213" s="20"/>
      <c r="M213" s="17" t="s">
        <v>29</v>
      </c>
    </row>
    <row r="214" spans="1:13" ht="30" customHeight="1" x14ac:dyDescent="0.3">
      <c r="A214" s="40"/>
      <c r="B214" s="41"/>
      <c r="C214" s="42"/>
      <c r="D214" s="40"/>
      <c r="E214" s="22">
        <v>147.6</v>
      </c>
      <c r="F214" s="22">
        <v>147.6</v>
      </c>
      <c r="G214" s="22"/>
      <c r="H214" s="22"/>
      <c r="I214" s="22"/>
      <c r="J214" s="22"/>
      <c r="K214" s="22"/>
      <c r="L214" s="20">
        <f>K214+J214+I214+H214+G214+F214+E214</f>
        <v>295.2</v>
      </c>
      <c r="M214" s="17" t="s">
        <v>30</v>
      </c>
    </row>
    <row r="215" spans="1:13" ht="30" customHeight="1" x14ac:dyDescent="0.3">
      <c r="A215" s="40"/>
      <c r="B215" s="41"/>
      <c r="C215" s="42"/>
      <c r="D215" s="40"/>
      <c r="E215" s="22">
        <v>2.4</v>
      </c>
      <c r="F215" s="22">
        <v>2.4</v>
      </c>
      <c r="G215" s="22"/>
      <c r="H215" s="22"/>
      <c r="I215" s="22"/>
      <c r="J215" s="22"/>
      <c r="K215" s="22"/>
      <c r="L215" s="20">
        <f>K215+J215+I215+H215+G215+F215+E215</f>
        <v>4.8</v>
      </c>
      <c r="M215" s="17" t="s">
        <v>86</v>
      </c>
    </row>
    <row r="216" spans="1:13" ht="30" customHeight="1" x14ac:dyDescent="0.3">
      <c r="A216" s="40"/>
      <c r="B216" s="41"/>
      <c r="C216" s="42"/>
      <c r="D216" s="40"/>
      <c r="E216" s="22"/>
      <c r="F216" s="22"/>
      <c r="G216" s="22"/>
      <c r="H216" s="22"/>
      <c r="I216" s="22"/>
      <c r="J216" s="22"/>
      <c r="K216" s="22"/>
      <c r="L216" s="20"/>
      <c r="M216" s="17" t="s">
        <v>33</v>
      </c>
    </row>
    <row r="217" spans="1:13" ht="30" customHeight="1" x14ac:dyDescent="0.3">
      <c r="A217" s="40">
        <v>40</v>
      </c>
      <c r="B217" s="43" t="s">
        <v>91</v>
      </c>
      <c r="C217" s="45" t="s">
        <v>103</v>
      </c>
      <c r="D217" s="40" t="s">
        <v>26</v>
      </c>
      <c r="E217" s="22">
        <f t="shared" ref="E217:K217" si="70">E218+E219+E220+E221</f>
        <v>50.5</v>
      </c>
      <c r="F217" s="22">
        <f t="shared" si="70"/>
        <v>0</v>
      </c>
      <c r="G217" s="22">
        <f t="shared" si="70"/>
        <v>0</v>
      </c>
      <c r="H217" s="22">
        <f t="shared" si="70"/>
        <v>0</v>
      </c>
      <c r="I217" s="22">
        <f t="shared" si="70"/>
        <v>102</v>
      </c>
      <c r="J217" s="22">
        <f t="shared" si="70"/>
        <v>0</v>
      </c>
      <c r="K217" s="22">
        <f t="shared" si="70"/>
        <v>0</v>
      </c>
      <c r="L217" s="20">
        <f>K217+J217+I217+H217+G217+F217+E217</f>
        <v>152.5</v>
      </c>
      <c r="M217" s="17" t="s">
        <v>94</v>
      </c>
    </row>
    <row r="218" spans="1:13" ht="30" customHeight="1" x14ac:dyDescent="0.3">
      <c r="A218" s="40"/>
      <c r="B218" s="43"/>
      <c r="C218" s="45"/>
      <c r="D218" s="40"/>
      <c r="E218" s="20"/>
      <c r="F218" s="20"/>
      <c r="G218" s="20"/>
      <c r="H218" s="20"/>
      <c r="I218" s="20"/>
      <c r="J218" s="20"/>
      <c r="K218" s="20"/>
      <c r="L218" s="20"/>
      <c r="M218" s="17" t="s">
        <v>29</v>
      </c>
    </row>
    <row r="219" spans="1:13" ht="30" customHeight="1" x14ac:dyDescent="0.3">
      <c r="A219" s="40"/>
      <c r="B219" s="43"/>
      <c r="C219" s="45"/>
      <c r="D219" s="40"/>
      <c r="E219" s="20">
        <v>50.5</v>
      </c>
      <c r="F219" s="20"/>
      <c r="G219" s="20"/>
      <c r="H219" s="20"/>
      <c r="I219" s="99">
        <v>101</v>
      </c>
      <c r="J219" s="20"/>
      <c r="K219" s="20"/>
      <c r="L219" s="20">
        <f>K219+J219+I219+H219+G219+F219+E219</f>
        <v>151.5</v>
      </c>
      <c r="M219" s="17" t="s">
        <v>30</v>
      </c>
    </row>
    <row r="220" spans="1:13" ht="30" customHeight="1" x14ac:dyDescent="0.3">
      <c r="A220" s="40"/>
      <c r="B220" s="43"/>
      <c r="C220" s="45"/>
      <c r="D220" s="40"/>
      <c r="E220" s="20"/>
      <c r="F220" s="20"/>
      <c r="G220" s="20"/>
      <c r="H220" s="20"/>
      <c r="I220" s="20">
        <v>1</v>
      </c>
      <c r="J220" s="20"/>
      <c r="K220" s="20"/>
      <c r="L220" s="20">
        <f>K220+J220+I220+H220+G220+F220+E220</f>
        <v>1</v>
      </c>
      <c r="M220" s="17" t="s">
        <v>86</v>
      </c>
    </row>
    <row r="221" spans="1:13" ht="30" customHeight="1" x14ac:dyDescent="0.3">
      <c r="A221" s="40"/>
      <c r="B221" s="43"/>
      <c r="C221" s="45"/>
      <c r="D221" s="40"/>
      <c r="E221" s="20"/>
      <c r="F221" s="20"/>
      <c r="G221" s="20"/>
      <c r="H221" s="20"/>
      <c r="I221" s="20"/>
      <c r="J221" s="20"/>
      <c r="K221" s="20"/>
      <c r="L221" s="20"/>
      <c r="M221" s="17" t="s">
        <v>33</v>
      </c>
    </row>
    <row r="222" spans="1:13" ht="30" customHeight="1" x14ac:dyDescent="0.3">
      <c r="A222" s="40">
        <v>41</v>
      </c>
      <c r="B222" s="43" t="s">
        <v>92</v>
      </c>
      <c r="C222" s="45" t="s">
        <v>103</v>
      </c>
      <c r="D222" s="40" t="s">
        <v>26</v>
      </c>
      <c r="E222" s="20">
        <f t="shared" ref="E222:K222" si="71">E223+E224+E225+E226</f>
        <v>0</v>
      </c>
      <c r="F222" s="20">
        <f t="shared" si="71"/>
        <v>0</v>
      </c>
      <c r="G222" s="20">
        <f t="shared" si="71"/>
        <v>101</v>
      </c>
      <c r="H222" s="20">
        <f t="shared" si="71"/>
        <v>101</v>
      </c>
      <c r="I222" s="20">
        <f t="shared" si="71"/>
        <v>204</v>
      </c>
      <c r="J222" s="20">
        <f t="shared" si="71"/>
        <v>0</v>
      </c>
      <c r="K222" s="20">
        <f t="shared" si="71"/>
        <v>0</v>
      </c>
      <c r="L222" s="20">
        <f>K222+J222+I222+H222+G222+F222+E222</f>
        <v>406</v>
      </c>
      <c r="M222" s="17" t="s">
        <v>94</v>
      </c>
    </row>
    <row r="223" spans="1:13" ht="30" customHeight="1" x14ac:dyDescent="0.3">
      <c r="A223" s="40"/>
      <c r="B223" s="43"/>
      <c r="C223" s="45"/>
      <c r="D223" s="40"/>
      <c r="E223" s="33"/>
      <c r="F223" s="20"/>
      <c r="G223" s="20"/>
      <c r="H223" s="20"/>
      <c r="I223" s="20"/>
      <c r="J223" s="20"/>
      <c r="K223" s="20"/>
      <c r="L223" s="20"/>
      <c r="M223" s="17" t="s">
        <v>29</v>
      </c>
    </row>
    <row r="224" spans="1:13" ht="30" customHeight="1" x14ac:dyDescent="0.3">
      <c r="A224" s="40"/>
      <c r="B224" s="43"/>
      <c r="C224" s="45"/>
      <c r="D224" s="40"/>
      <c r="E224" s="20"/>
      <c r="F224" s="20"/>
      <c r="G224" s="20">
        <v>101</v>
      </c>
      <c r="H224" s="20">
        <v>101</v>
      </c>
      <c r="I224" s="99">
        <v>202</v>
      </c>
      <c r="J224" s="20"/>
      <c r="K224" s="20"/>
      <c r="L224" s="20">
        <f>K224+J224+I224+H224+G224+F224+E224</f>
        <v>404</v>
      </c>
      <c r="M224" s="17" t="s">
        <v>30</v>
      </c>
    </row>
    <row r="225" spans="1:13" ht="30" customHeight="1" x14ac:dyDescent="0.3">
      <c r="A225" s="40"/>
      <c r="B225" s="43"/>
      <c r="C225" s="45"/>
      <c r="D225" s="40"/>
      <c r="E225" s="20"/>
      <c r="F225" s="20"/>
      <c r="G225" s="20"/>
      <c r="H225" s="20"/>
      <c r="I225" s="20">
        <v>2</v>
      </c>
      <c r="J225" s="20"/>
      <c r="K225" s="20"/>
      <c r="L225" s="20">
        <f>K225+J225+I225+H225+G225+F225+E225</f>
        <v>2</v>
      </c>
      <c r="M225" s="17" t="s">
        <v>86</v>
      </c>
    </row>
    <row r="226" spans="1:13" ht="30" customHeight="1" x14ac:dyDescent="0.3">
      <c r="A226" s="40"/>
      <c r="B226" s="43"/>
      <c r="C226" s="45"/>
      <c r="D226" s="40"/>
      <c r="E226" s="20"/>
      <c r="F226" s="20"/>
      <c r="G226" s="20"/>
      <c r="H226" s="20"/>
      <c r="I226" s="20"/>
      <c r="J226" s="20"/>
      <c r="K226" s="20"/>
      <c r="L226" s="20"/>
      <c r="M226" s="17" t="s">
        <v>33</v>
      </c>
    </row>
    <row r="227" spans="1:13" ht="30" customHeight="1" x14ac:dyDescent="0.3">
      <c r="A227" s="40">
        <v>42</v>
      </c>
      <c r="B227" s="44" t="s">
        <v>63</v>
      </c>
      <c r="C227" s="45" t="s">
        <v>103</v>
      </c>
      <c r="D227" s="40" t="s">
        <v>62</v>
      </c>
      <c r="E227" s="21">
        <f t="shared" ref="E227:K227" si="72">E228+E229+E230+E231</f>
        <v>9073.3000000000011</v>
      </c>
      <c r="F227" s="21">
        <f t="shared" si="72"/>
        <v>14670.9</v>
      </c>
      <c r="G227" s="21">
        <f t="shared" si="72"/>
        <v>12968.900000000001</v>
      </c>
      <c r="H227" s="21">
        <f t="shared" si="72"/>
        <v>240</v>
      </c>
      <c r="I227" s="21">
        <f t="shared" si="72"/>
        <v>287</v>
      </c>
      <c r="J227" s="21">
        <f t="shared" si="72"/>
        <v>0</v>
      </c>
      <c r="K227" s="21">
        <f t="shared" si="72"/>
        <v>0</v>
      </c>
      <c r="L227" s="21">
        <f>SUM(E227+F227+G227+H227+I227+J227)</f>
        <v>37240.100000000006</v>
      </c>
      <c r="M227" s="17" t="s">
        <v>94</v>
      </c>
    </row>
    <row r="228" spans="1:13" ht="30" customHeight="1" x14ac:dyDescent="0.3">
      <c r="A228" s="40"/>
      <c r="B228" s="44"/>
      <c r="C228" s="45"/>
      <c r="D228" s="40"/>
      <c r="E228" s="20">
        <f t="shared" ref="E228:G231" si="73">E233+E238+E243+E248+E253+E258+E263+E268+E273+E278+E283+E288+E293</f>
        <v>0</v>
      </c>
      <c r="F228" s="20">
        <f t="shared" si="73"/>
        <v>0</v>
      </c>
      <c r="G228" s="20">
        <f t="shared" si="73"/>
        <v>0</v>
      </c>
      <c r="H228" s="20">
        <f t="shared" ref="H228:K229" si="74">H233+H238+H243+H248+H253+H258+H263+H268+H273+H278+H283+H288+H293+H298+H303+H308+H313+H318+H323</f>
        <v>0</v>
      </c>
      <c r="I228" s="20">
        <f t="shared" si="74"/>
        <v>0</v>
      </c>
      <c r="J228" s="20">
        <f t="shared" si="74"/>
        <v>0</v>
      </c>
      <c r="K228" s="20">
        <f t="shared" si="74"/>
        <v>0</v>
      </c>
      <c r="L228" s="20">
        <f>K228+J228+I228+H228+G228+F228+E228</f>
        <v>0</v>
      </c>
      <c r="M228" s="17" t="s">
        <v>29</v>
      </c>
    </row>
    <row r="229" spans="1:13" ht="30" customHeight="1" x14ac:dyDescent="0.3">
      <c r="A229" s="40"/>
      <c r="B229" s="44"/>
      <c r="C229" s="45"/>
      <c r="D229" s="40"/>
      <c r="E229" s="20">
        <f t="shared" si="73"/>
        <v>8371.1</v>
      </c>
      <c r="F229" s="20">
        <f t="shared" si="73"/>
        <v>13574.8</v>
      </c>
      <c r="G229" s="20">
        <f t="shared" si="73"/>
        <v>12822.400000000001</v>
      </c>
      <c r="H229" s="20">
        <f t="shared" si="74"/>
        <v>0</v>
      </c>
      <c r="I229" s="20">
        <f t="shared" si="74"/>
        <v>0</v>
      </c>
      <c r="J229" s="20">
        <f t="shared" si="74"/>
        <v>0</v>
      </c>
      <c r="K229" s="20">
        <f t="shared" si="74"/>
        <v>0</v>
      </c>
      <c r="L229" s="20">
        <f>K229+J229+I229+H229+G229+F229+E229</f>
        <v>34768.300000000003</v>
      </c>
      <c r="M229" s="17" t="s">
        <v>30</v>
      </c>
    </row>
    <row r="230" spans="1:13" ht="30" customHeight="1" x14ac:dyDescent="0.3">
      <c r="A230" s="40"/>
      <c r="B230" s="44"/>
      <c r="C230" s="45"/>
      <c r="D230" s="40"/>
      <c r="E230" s="20">
        <f t="shared" si="73"/>
        <v>702.2</v>
      </c>
      <c r="F230" s="20">
        <f t="shared" si="73"/>
        <v>1096.0999999999999</v>
      </c>
      <c r="G230" s="20">
        <f t="shared" si="73"/>
        <v>146.5</v>
      </c>
      <c r="H230" s="20">
        <f>H235+H240+H245+H250+H255+H260+H265+H270+H275+H280+H285+H290+H295+H300+H305+H310+H315+H320+H325</f>
        <v>240</v>
      </c>
      <c r="I230" s="20">
        <f t="shared" ref="I230:K231" si="75">I235+I240+I245+I250+I255+I260+I265+I270+I275+I280+I285+I290+I295+I300+I305+I310+I315+I320+I325</f>
        <v>287</v>
      </c>
      <c r="J230" s="20">
        <f t="shared" si="75"/>
        <v>0</v>
      </c>
      <c r="K230" s="20">
        <f t="shared" si="75"/>
        <v>0</v>
      </c>
      <c r="L230" s="20">
        <f>K230+J230+I230+H230+G230+F230+E230</f>
        <v>2471.8000000000002</v>
      </c>
      <c r="M230" s="17" t="s">
        <v>86</v>
      </c>
    </row>
    <row r="231" spans="1:13" ht="30" customHeight="1" x14ac:dyDescent="0.3">
      <c r="A231" s="40"/>
      <c r="B231" s="44"/>
      <c r="C231" s="45"/>
      <c r="D231" s="40"/>
      <c r="E231" s="20">
        <f t="shared" si="73"/>
        <v>0</v>
      </c>
      <c r="F231" s="20">
        <f t="shared" si="73"/>
        <v>0</v>
      </c>
      <c r="G231" s="20">
        <f t="shared" si="73"/>
        <v>0</v>
      </c>
      <c r="H231" s="20">
        <f>H236+H241+H246+H251+H256+H261+H266+H271+H276+H281+H286+H291+H296+H301+H306+H311+H316+H321+H326</f>
        <v>0</v>
      </c>
      <c r="I231" s="20">
        <f t="shared" si="75"/>
        <v>0</v>
      </c>
      <c r="J231" s="20">
        <f t="shared" si="75"/>
        <v>0</v>
      </c>
      <c r="K231" s="20">
        <f t="shared" si="75"/>
        <v>0</v>
      </c>
      <c r="L231" s="20">
        <f>K231+J231+I231+H231+G231+F231+E231</f>
        <v>0</v>
      </c>
      <c r="M231" s="17" t="s">
        <v>33</v>
      </c>
    </row>
    <row r="232" spans="1:13" ht="30" customHeight="1" x14ac:dyDescent="0.3">
      <c r="A232" s="40">
        <v>43</v>
      </c>
      <c r="B232" s="41" t="s">
        <v>101</v>
      </c>
      <c r="C232" s="42" t="s">
        <v>103</v>
      </c>
      <c r="D232" s="40" t="s">
        <v>26</v>
      </c>
      <c r="E232" s="20">
        <f t="shared" ref="E232:K232" si="76">E233+E234+E235+E236</f>
        <v>8948.3000000000011</v>
      </c>
      <c r="F232" s="20">
        <f t="shared" si="76"/>
        <v>0</v>
      </c>
      <c r="G232" s="20">
        <f t="shared" si="76"/>
        <v>0</v>
      </c>
      <c r="H232" s="20">
        <f t="shared" si="76"/>
        <v>0</v>
      </c>
      <c r="I232" s="20">
        <f t="shared" si="76"/>
        <v>0</v>
      </c>
      <c r="J232" s="20">
        <f t="shared" si="76"/>
        <v>0</v>
      </c>
      <c r="K232" s="20">
        <f t="shared" si="76"/>
        <v>0</v>
      </c>
      <c r="L232" s="20">
        <f>K232+J232+I232+H232+G232+F232+E232</f>
        <v>8948.3000000000011</v>
      </c>
      <c r="M232" s="17" t="s">
        <v>94</v>
      </c>
    </row>
    <row r="233" spans="1:13" ht="30" customHeight="1" x14ac:dyDescent="0.3">
      <c r="A233" s="40"/>
      <c r="B233" s="41"/>
      <c r="C233" s="42"/>
      <c r="D233" s="40"/>
      <c r="E233" s="22"/>
      <c r="F233" s="22"/>
      <c r="G233" s="22"/>
      <c r="H233" s="22"/>
      <c r="I233" s="22"/>
      <c r="J233" s="22"/>
      <c r="K233" s="22"/>
      <c r="L233" s="20"/>
      <c r="M233" s="17" t="s">
        <v>29</v>
      </c>
    </row>
    <row r="234" spans="1:13" ht="30" customHeight="1" x14ac:dyDescent="0.3">
      <c r="A234" s="40"/>
      <c r="B234" s="41"/>
      <c r="C234" s="42"/>
      <c r="D234" s="40"/>
      <c r="E234" s="22">
        <v>8371.1</v>
      </c>
      <c r="F234" s="22"/>
      <c r="G234" s="22"/>
      <c r="H234" s="22"/>
      <c r="I234" s="22"/>
      <c r="J234" s="22"/>
      <c r="K234" s="22"/>
      <c r="L234" s="20">
        <f>K234+J234+I234+H234+G234+F234+E234</f>
        <v>8371.1</v>
      </c>
      <c r="M234" s="17" t="s">
        <v>30</v>
      </c>
    </row>
    <row r="235" spans="1:13" ht="30" customHeight="1" x14ac:dyDescent="0.3">
      <c r="A235" s="40"/>
      <c r="B235" s="41"/>
      <c r="C235" s="42"/>
      <c r="D235" s="40"/>
      <c r="E235" s="22">
        <v>577.20000000000005</v>
      </c>
      <c r="F235" s="22">
        <v>0</v>
      </c>
      <c r="G235" s="22"/>
      <c r="H235" s="22">
        <v>0</v>
      </c>
      <c r="I235" s="22"/>
      <c r="J235" s="22"/>
      <c r="K235" s="22"/>
      <c r="L235" s="20">
        <f>K235+J235+I235+H235+G235+F235+E235</f>
        <v>577.20000000000005</v>
      </c>
      <c r="M235" s="17" t="s">
        <v>86</v>
      </c>
    </row>
    <row r="236" spans="1:13" ht="30" customHeight="1" x14ac:dyDescent="0.3">
      <c r="A236" s="40"/>
      <c r="B236" s="41"/>
      <c r="C236" s="42"/>
      <c r="D236" s="40"/>
      <c r="E236" s="22"/>
      <c r="F236" s="22"/>
      <c r="G236" s="22"/>
      <c r="H236" s="22"/>
      <c r="I236" s="22"/>
      <c r="J236" s="22"/>
      <c r="K236" s="22"/>
      <c r="L236" s="20"/>
      <c r="M236" s="17" t="s">
        <v>33</v>
      </c>
    </row>
    <row r="237" spans="1:13" ht="30" customHeight="1" x14ac:dyDescent="0.3">
      <c r="A237" s="40">
        <v>44</v>
      </c>
      <c r="B237" s="41" t="s">
        <v>102</v>
      </c>
      <c r="C237" s="42" t="s">
        <v>103</v>
      </c>
      <c r="D237" s="40" t="s">
        <v>26</v>
      </c>
      <c r="E237" s="22">
        <f t="shared" ref="E237:K237" si="77">E238+E239+E240+E241</f>
        <v>75</v>
      </c>
      <c r="F237" s="22">
        <f t="shared" si="77"/>
        <v>0</v>
      </c>
      <c r="G237" s="22">
        <f t="shared" si="77"/>
        <v>0</v>
      </c>
      <c r="H237" s="22">
        <f t="shared" si="77"/>
        <v>0</v>
      </c>
      <c r="I237" s="22">
        <f t="shared" si="77"/>
        <v>0</v>
      </c>
      <c r="J237" s="22">
        <f t="shared" si="77"/>
        <v>0</v>
      </c>
      <c r="K237" s="22">
        <f t="shared" si="77"/>
        <v>0</v>
      </c>
      <c r="L237" s="20">
        <f>K237+J237+I237+H237+G237+F237+E237</f>
        <v>75</v>
      </c>
      <c r="M237" s="17" t="s">
        <v>94</v>
      </c>
    </row>
    <row r="238" spans="1:13" ht="30" customHeight="1" x14ac:dyDescent="0.3">
      <c r="A238" s="40"/>
      <c r="B238" s="41"/>
      <c r="C238" s="42"/>
      <c r="D238" s="40"/>
      <c r="E238" s="22"/>
      <c r="F238" s="22"/>
      <c r="G238" s="22"/>
      <c r="H238" s="22"/>
      <c r="I238" s="22"/>
      <c r="J238" s="22"/>
      <c r="K238" s="22"/>
      <c r="L238" s="20"/>
      <c r="M238" s="17" t="s">
        <v>29</v>
      </c>
    </row>
    <row r="239" spans="1:13" ht="30" customHeight="1" x14ac:dyDescent="0.3">
      <c r="A239" s="40"/>
      <c r="B239" s="41"/>
      <c r="C239" s="42"/>
      <c r="D239" s="40"/>
      <c r="E239" s="22"/>
      <c r="F239" s="22"/>
      <c r="G239" s="22"/>
      <c r="H239" s="22"/>
      <c r="I239" s="22"/>
      <c r="J239" s="22"/>
      <c r="K239" s="22"/>
      <c r="L239" s="20">
        <f>K239+J239+I239+H239+G239+F239+E239</f>
        <v>0</v>
      </c>
      <c r="M239" s="17" t="s">
        <v>30</v>
      </c>
    </row>
    <row r="240" spans="1:13" ht="30" customHeight="1" x14ac:dyDescent="0.3">
      <c r="A240" s="40"/>
      <c r="B240" s="41"/>
      <c r="C240" s="42"/>
      <c r="D240" s="40"/>
      <c r="E240" s="20">
        <v>75</v>
      </c>
      <c r="F240" s="22"/>
      <c r="G240" s="22"/>
      <c r="H240" s="22"/>
      <c r="I240" s="22"/>
      <c r="J240" s="22"/>
      <c r="K240" s="22"/>
      <c r="L240" s="20">
        <f>K240+J240+I240+H240+G240+F240+E240</f>
        <v>75</v>
      </c>
      <c r="M240" s="17" t="s">
        <v>86</v>
      </c>
    </row>
    <row r="241" spans="1:13" ht="30" customHeight="1" x14ac:dyDescent="0.3">
      <c r="A241" s="40"/>
      <c r="B241" s="41"/>
      <c r="C241" s="42"/>
      <c r="D241" s="40"/>
      <c r="E241" s="22"/>
      <c r="F241" s="22"/>
      <c r="G241" s="22"/>
      <c r="H241" s="22"/>
      <c r="I241" s="22"/>
      <c r="J241" s="22"/>
      <c r="K241" s="22"/>
      <c r="L241" s="20"/>
      <c r="M241" s="17" t="s">
        <v>33</v>
      </c>
    </row>
    <row r="242" spans="1:13" ht="30" customHeight="1" x14ac:dyDescent="0.3">
      <c r="A242" s="40">
        <v>45</v>
      </c>
      <c r="B242" s="43" t="s">
        <v>64</v>
      </c>
      <c r="C242" s="42" t="s">
        <v>103</v>
      </c>
      <c r="D242" s="40" t="s">
        <v>26</v>
      </c>
      <c r="E242" s="22">
        <f t="shared" ref="E242:K242" si="78">E243+E244+E245+E246</f>
        <v>0</v>
      </c>
      <c r="F242" s="22">
        <f t="shared" si="78"/>
        <v>5590.9000000000005</v>
      </c>
      <c r="G242" s="22">
        <f t="shared" si="78"/>
        <v>0</v>
      </c>
      <c r="H242" s="22">
        <f t="shared" si="78"/>
        <v>0</v>
      </c>
      <c r="I242" s="22">
        <f t="shared" si="78"/>
        <v>0</v>
      </c>
      <c r="J242" s="22">
        <f t="shared" si="78"/>
        <v>0</v>
      </c>
      <c r="K242" s="22">
        <f t="shared" si="78"/>
        <v>0</v>
      </c>
      <c r="L242" s="20">
        <f>K242+J242+I242+H242+G242+F242+E242</f>
        <v>5590.9000000000005</v>
      </c>
      <c r="M242" s="17" t="s">
        <v>94</v>
      </c>
    </row>
    <row r="243" spans="1:13" ht="30" customHeight="1" x14ac:dyDescent="0.3">
      <c r="A243" s="40"/>
      <c r="B243" s="43"/>
      <c r="C243" s="42"/>
      <c r="D243" s="40"/>
      <c r="E243" s="22"/>
      <c r="F243" s="22"/>
      <c r="G243" s="22"/>
      <c r="H243" s="22"/>
      <c r="I243" s="22"/>
      <c r="J243" s="22"/>
      <c r="K243" s="22"/>
      <c r="L243" s="20"/>
      <c r="M243" s="17" t="s">
        <v>29</v>
      </c>
    </row>
    <row r="244" spans="1:13" ht="30" customHeight="1" x14ac:dyDescent="0.3">
      <c r="A244" s="40"/>
      <c r="B244" s="43"/>
      <c r="C244" s="42"/>
      <c r="D244" s="40"/>
      <c r="E244" s="22"/>
      <c r="F244" s="22">
        <v>4948.8</v>
      </c>
      <c r="G244" s="22"/>
      <c r="H244" s="22"/>
      <c r="I244" s="22"/>
      <c r="J244" s="22"/>
      <c r="K244" s="22"/>
      <c r="L244" s="20">
        <f>K244+J244+I244+H244+G244+F244+E244</f>
        <v>4948.8</v>
      </c>
      <c r="M244" s="17" t="s">
        <v>30</v>
      </c>
    </row>
    <row r="245" spans="1:13" ht="30" customHeight="1" x14ac:dyDescent="0.3">
      <c r="A245" s="40"/>
      <c r="B245" s="43"/>
      <c r="C245" s="42"/>
      <c r="D245" s="40"/>
      <c r="E245" s="34"/>
      <c r="F245" s="22">
        <v>642.1</v>
      </c>
      <c r="G245" s="22"/>
      <c r="H245" s="22"/>
      <c r="I245" s="22"/>
      <c r="J245" s="22"/>
      <c r="K245" s="22"/>
      <c r="L245" s="20">
        <f>F245</f>
        <v>642.1</v>
      </c>
      <c r="M245" s="17" t="s">
        <v>86</v>
      </c>
    </row>
    <row r="246" spans="1:13" ht="26.4" customHeight="1" x14ac:dyDescent="0.3">
      <c r="A246" s="40"/>
      <c r="B246" s="43"/>
      <c r="C246" s="42"/>
      <c r="D246" s="40"/>
      <c r="E246" s="22"/>
      <c r="F246" s="22"/>
      <c r="G246" s="22"/>
      <c r="H246" s="22"/>
      <c r="I246" s="22"/>
      <c r="J246" s="22"/>
      <c r="K246" s="22"/>
      <c r="L246" s="20"/>
      <c r="M246" s="17" t="s">
        <v>33</v>
      </c>
    </row>
    <row r="247" spans="1:13" ht="30" customHeight="1" x14ac:dyDescent="0.3">
      <c r="A247" s="40">
        <v>46</v>
      </c>
      <c r="B247" s="41" t="s">
        <v>65</v>
      </c>
      <c r="C247" s="42" t="s">
        <v>103</v>
      </c>
      <c r="D247" s="40" t="s">
        <v>52</v>
      </c>
      <c r="E247" s="22">
        <f t="shared" ref="E247:K247" si="79">E248+E249+E250+E251</f>
        <v>50</v>
      </c>
      <c r="F247" s="22">
        <f t="shared" si="79"/>
        <v>0</v>
      </c>
      <c r="G247" s="22">
        <f t="shared" si="79"/>
        <v>0</v>
      </c>
      <c r="H247" s="22">
        <f t="shared" si="79"/>
        <v>0</v>
      </c>
      <c r="I247" s="22">
        <f t="shared" si="79"/>
        <v>0</v>
      </c>
      <c r="J247" s="22">
        <f t="shared" si="79"/>
        <v>0</v>
      </c>
      <c r="K247" s="22">
        <f t="shared" si="79"/>
        <v>0</v>
      </c>
      <c r="L247" s="20">
        <f>K247+J247+I247+H247+G247+F247+E247</f>
        <v>50</v>
      </c>
      <c r="M247" s="17" t="s">
        <v>94</v>
      </c>
    </row>
    <row r="248" spans="1:13" ht="24" customHeight="1" x14ac:dyDescent="0.3">
      <c r="A248" s="40"/>
      <c r="B248" s="41"/>
      <c r="C248" s="42"/>
      <c r="D248" s="40"/>
      <c r="E248" s="22"/>
      <c r="F248" s="22"/>
      <c r="G248" s="22"/>
      <c r="H248" s="22"/>
      <c r="I248" s="22"/>
      <c r="J248" s="22"/>
      <c r="K248" s="22"/>
      <c r="L248" s="20"/>
      <c r="M248" s="17" t="s">
        <v>29</v>
      </c>
    </row>
    <row r="249" spans="1:13" ht="30" customHeight="1" x14ac:dyDescent="0.3">
      <c r="A249" s="40"/>
      <c r="B249" s="41"/>
      <c r="C249" s="42"/>
      <c r="D249" s="40"/>
      <c r="E249" s="22"/>
      <c r="F249" s="22"/>
      <c r="G249" s="22"/>
      <c r="H249" s="22"/>
      <c r="I249" s="22"/>
      <c r="J249" s="22"/>
      <c r="K249" s="22"/>
      <c r="L249" s="20">
        <f>K249+J249+I249+H249+G249+F249+E249</f>
        <v>0</v>
      </c>
      <c r="M249" s="17" t="s">
        <v>30</v>
      </c>
    </row>
    <row r="250" spans="1:13" ht="24" customHeight="1" x14ac:dyDescent="0.3">
      <c r="A250" s="40"/>
      <c r="B250" s="41"/>
      <c r="C250" s="42"/>
      <c r="D250" s="40"/>
      <c r="E250" s="20">
        <v>50</v>
      </c>
      <c r="F250" s="22"/>
      <c r="G250" s="22"/>
      <c r="H250" s="22"/>
      <c r="I250" s="22"/>
      <c r="J250" s="22"/>
      <c r="K250" s="22"/>
      <c r="L250" s="20">
        <f>K250+J250+I250+H250+G250+F250+E250</f>
        <v>50</v>
      </c>
      <c r="M250" s="17" t="s">
        <v>86</v>
      </c>
    </row>
    <row r="251" spans="1:13" ht="28.2" customHeight="1" x14ac:dyDescent="0.3">
      <c r="A251" s="40"/>
      <c r="B251" s="41"/>
      <c r="C251" s="42"/>
      <c r="D251" s="40"/>
      <c r="E251" s="22"/>
      <c r="F251" s="22"/>
      <c r="G251" s="22"/>
      <c r="H251" s="22"/>
      <c r="I251" s="22"/>
      <c r="J251" s="22"/>
      <c r="K251" s="22"/>
      <c r="L251" s="20"/>
      <c r="M251" s="17" t="s">
        <v>33</v>
      </c>
    </row>
    <row r="252" spans="1:13" ht="30" customHeight="1" x14ac:dyDescent="0.3">
      <c r="A252" s="40">
        <v>47</v>
      </c>
      <c r="B252" s="41" t="s">
        <v>66</v>
      </c>
      <c r="C252" s="42" t="s">
        <v>103</v>
      </c>
      <c r="D252" s="40" t="s">
        <v>52</v>
      </c>
      <c r="E252" s="22">
        <f t="shared" ref="E252:K252" si="80">E253+E254+E255+E256</f>
        <v>0</v>
      </c>
      <c r="F252" s="22">
        <f t="shared" si="80"/>
        <v>9080</v>
      </c>
      <c r="G252" s="22">
        <f t="shared" si="80"/>
        <v>0</v>
      </c>
      <c r="H252" s="22">
        <f t="shared" si="80"/>
        <v>0</v>
      </c>
      <c r="I252" s="22">
        <f t="shared" si="80"/>
        <v>0</v>
      </c>
      <c r="J252" s="22">
        <f t="shared" si="80"/>
        <v>0</v>
      </c>
      <c r="K252" s="22">
        <f t="shared" si="80"/>
        <v>0</v>
      </c>
      <c r="L252" s="20">
        <f>K252+J252+I252+H252+G252+F252+E252</f>
        <v>9080</v>
      </c>
      <c r="M252" s="17" t="s">
        <v>94</v>
      </c>
    </row>
    <row r="253" spans="1:13" ht="23.4" customHeight="1" x14ac:dyDescent="0.3">
      <c r="A253" s="40"/>
      <c r="B253" s="41"/>
      <c r="C253" s="42"/>
      <c r="D253" s="40"/>
      <c r="E253" s="22"/>
      <c r="F253" s="22"/>
      <c r="G253" s="22"/>
      <c r="H253" s="22"/>
      <c r="I253" s="22"/>
      <c r="J253" s="22"/>
      <c r="K253" s="22"/>
      <c r="L253" s="20"/>
      <c r="M253" s="17" t="s">
        <v>29</v>
      </c>
    </row>
    <row r="254" spans="1:13" ht="24.6" customHeight="1" x14ac:dyDescent="0.3">
      <c r="A254" s="40"/>
      <c r="B254" s="41"/>
      <c r="C254" s="42"/>
      <c r="D254" s="40"/>
      <c r="E254" s="22"/>
      <c r="F254" s="22">
        <v>8626</v>
      </c>
      <c r="G254" s="22"/>
      <c r="H254" s="22"/>
      <c r="I254" s="22"/>
      <c r="J254" s="22"/>
      <c r="K254" s="22"/>
      <c r="L254" s="20">
        <f>K254+J254+I254+H254+G254+F254+E254</f>
        <v>8626</v>
      </c>
      <c r="M254" s="17" t="s">
        <v>30</v>
      </c>
    </row>
    <row r="255" spans="1:13" ht="21.6" customHeight="1" x14ac:dyDescent="0.3">
      <c r="A255" s="40"/>
      <c r="B255" s="41"/>
      <c r="C255" s="42"/>
      <c r="D255" s="40"/>
      <c r="E255" s="22"/>
      <c r="F255" s="22">
        <v>454</v>
      </c>
      <c r="G255" s="22"/>
      <c r="H255" s="22"/>
      <c r="I255" s="22"/>
      <c r="J255" s="22"/>
      <c r="K255" s="22"/>
      <c r="L255" s="20">
        <f>K255+J255+I255+H255+G255+F255+E255</f>
        <v>454</v>
      </c>
      <c r="M255" s="17" t="s">
        <v>86</v>
      </c>
    </row>
    <row r="256" spans="1:13" ht="19.2" customHeight="1" x14ac:dyDescent="0.3">
      <c r="A256" s="40"/>
      <c r="B256" s="41"/>
      <c r="C256" s="42"/>
      <c r="D256" s="40"/>
      <c r="E256" s="22"/>
      <c r="F256" s="22"/>
      <c r="G256" s="22"/>
      <c r="H256" s="22"/>
      <c r="I256" s="22"/>
      <c r="J256" s="22"/>
      <c r="K256" s="22"/>
      <c r="L256" s="20"/>
      <c r="M256" s="17" t="s">
        <v>33</v>
      </c>
    </row>
    <row r="257" spans="1:13" ht="30" customHeight="1" x14ac:dyDescent="0.3">
      <c r="A257" s="40">
        <v>48</v>
      </c>
      <c r="B257" s="41" t="s">
        <v>67</v>
      </c>
      <c r="C257" s="42" t="s">
        <v>103</v>
      </c>
      <c r="D257" s="40" t="s">
        <v>26</v>
      </c>
      <c r="E257" s="22">
        <f t="shared" ref="E257:K257" si="81">E258+E259+E260+E261</f>
        <v>0</v>
      </c>
      <c r="F257" s="22">
        <f t="shared" si="81"/>
        <v>0</v>
      </c>
      <c r="G257" s="22">
        <f t="shared" si="81"/>
        <v>0</v>
      </c>
      <c r="H257" s="22">
        <f t="shared" si="81"/>
        <v>0</v>
      </c>
      <c r="I257" s="22">
        <f t="shared" si="81"/>
        <v>0</v>
      </c>
      <c r="J257" s="22">
        <f t="shared" si="81"/>
        <v>0</v>
      </c>
      <c r="K257" s="22">
        <f t="shared" si="81"/>
        <v>0</v>
      </c>
      <c r="L257" s="20">
        <f>K257+J257+I257+H257+G257+F257+E257</f>
        <v>0</v>
      </c>
      <c r="M257" s="17" t="s">
        <v>94</v>
      </c>
    </row>
    <row r="258" spans="1:13" ht="30" customHeight="1" x14ac:dyDescent="0.3">
      <c r="A258" s="40"/>
      <c r="B258" s="41"/>
      <c r="C258" s="42"/>
      <c r="D258" s="40"/>
      <c r="E258" s="22"/>
      <c r="F258" s="22"/>
      <c r="G258" s="22"/>
      <c r="H258" s="22"/>
      <c r="I258" s="22"/>
      <c r="J258" s="22"/>
      <c r="K258" s="22"/>
      <c r="L258" s="20"/>
      <c r="M258" s="17" t="s">
        <v>29</v>
      </c>
    </row>
    <row r="259" spans="1:13" ht="30" customHeight="1" x14ac:dyDescent="0.3">
      <c r="A259" s="40"/>
      <c r="B259" s="41"/>
      <c r="C259" s="42"/>
      <c r="D259" s="40"/>
      <c r="E259" s="22"/>
      <c r="F259" s="22"/>
      <c r="G259" s="22"/>
      <c r="H259" s="22"/>
      <c r="I259" s="22"/>
      <c r="J259" s="22"/>
      <c r="K259" s="22"/>
      <c r="L259" s="20">
        <f>K259+J259+I259+H259+G259+F259+E259</f>
        <v>0</v>
      </c>
      <c r="M259" s="17" t="s">
        <v>30</v>
      </c>
    </row>
    <row r="260" spans="1:13" ht="30" customHeight="1" x14ac:dyDescent="0.3">
      <c r="A260" s="40"/>
      <c r="B260" s="41"/>
      <c r="C260" s="42"/>
      <c r="D260" s="40"/>
      <c r="E260" s="22"/>
      <c r="F260" s="35"/>
      <c r="G260" s="22"/>
      <c r="H260" s="22"/>
      <c r="I260" s="22"/>
      <c r="J260" s="22"/>
      <c r="K260" s="22"/>
      <c r="L260" s="20">
        <f>K260+J260+I260+H260+G260+F260+E260</f>
        <v>0</v>
      </c>
      <c r="M260" s="17" t="s">
        <v>86</v>
      </c>
    </row>
    <row r="261" spans="1:13" ht="30" customHeight="1" x14ac:dyDescent="0.3">
      <c r="A261" s="40"/>
      <c r="B261" s="41"/>
      <c r="C261" s="42"/>
      <c r="D261" s="40"/>
      <c r="E261" s="22"/>
      <c r="F261" s="22"/>
      <c r="G261" s="22"/>
      <c r="H261" s="22"/>
      <c r="I261" s="22"/>
      <c r="J261" s="22"/>
      <c r="K261" s="22"/>
      <c r="L261" s="20"/>
      <c r="M261" s="17" t="s">
        <v>33</v>
      </c>
    </row>
    <row r="262" spans="1:13" ht="30" customHeight="1" x14ac:dyDescent="0.3">
      <c r="A262" s="40">
        <v>49</v>
      </c>
      <c r="B262" s="41" t="s">
        <v>68</v>
      </c>
      <c r="C262" s="42" t="s">
        <v>103</v>
      </c>
      <c r="D262" s="40" t="s">
        <v>26</v>
      </c>
      <c r="E262" s="22">
        <f t="shared" ref="E262:K262" si="82">E263+E264+E265+E266</f>
        <v>0</v>
      </c>
      <c r="F262" s="22">
        <f t="shared" si="82"/>
        <v>0</v>
      </c>
      <c r="G262" s="22">
        <f t="shared" si="82"/>
        <v>0</v>
      </c>
      <c r="H262" s="22">
        <f t="shared" si="82"/>
        <v>0</v>
      </c>
      <c r="I262" s="22">
        <f t="shared" si="82"/>
        <v>0</v>
      </c>
      <c r="J262" s="22">
        <f t="shared" si="82"/>
        <v>0</v>
      </c>
      <c r="K262" s="22">
        <f t="shared" si="82"/>
        <v>0</v>
      </c>
      <c r="L262" s="20">
        <f>K262+J262+I262+H262+G262+F262+E262</f>
        <v>0</v>
      </c>
      <c r="M262" s="17" t="s">
        <v>94</v>
      </c>
    </row>
    <row r="263" spans="1:13" ht="30" customHeight="1" x14ac:dyDescent="0.3">
      <c r="A263" s="40"/>
      <c r="B263" s="41"/>
      <c r="C263" s="42"/>
      <c r="D263" s="40"/>
      <c r="E263" s="22"/>
      <c r="F263" s="22"/>
      <c r="G263" s="22"/>
      <c r="H263" s="22"/>
      <c r="I263" s="22"/>
      <c r="J263" s="22"/>
      <c r="K263" s="22"/>
      <c r="L263" s="20"/>
      <c r="M263" s="17" t="s">
        <v>29</v>
      </c>
    </row>
    <row r="264" spans="1:13" ht="30" customHeight="1" x14ac:dyDescent="0.3">
      <c r="A264" s="40"/>
      <c r="B264" s="41"/>
      <c r="C264" s="42"/>
      <c r="D264" s="40"/>
      <c r="E264" s="22"/>
      <c r="F264" s="22"/>
      <c r="G264" s="22"/>
      <c r="H264" s="22"/>
      <c r="I264" s="22"/>
      <c r="J264" s="22"/>
      <c r="K264" s="22"/>
      <c r="L264" s="20">
        <f>K264+J264+I264+H264+G264+F264+E264</f>
        <v>0</v>
      </c>
      <c r="M264" s="17" t="s">
        <v>30</v>
      </c>
    </row>
    <row r="265" spans="1:13" ht="30" customHeight="1" x14ac:dyDescent="0.3">
      <c r="A265" s="40"/>
      <c r="B265" s="41"/>
      <c r="C265" s="42"/>
      <c r="D265" s="40"/>
      <c r="E265" s="22"/>
      <c r="F265" s="22"/>
      <c r="G265" s="22"/>
      <c r="H265" s="22"/>
      <c r="I265" s="22"/>
      <c r="J265" s="22"/>
      <c r="K265" s="22"/>
      <c r="L265" s="20">
        <f>K265+J265+I265+H265+G265+F265+E265</f>
        <v>0</v>
      </c>
      <c r="M265" s="17" t="s">
        <v>86</v>
      </c>
    </row>
    <row r="266" spans="1:13" ht="30" customHeight="1" x14ac:dyDescent="0.3">
      <c r="A266" s="40"/>
      <c r="B266" s="41"/>
      <c r="C266" s="42"/>
      <c r="D266" s="40"/>
      <c r="E266" s="22"/>
      <c r="F266" s="22"/>
      <c r="G266" s="22"/>
      <c r="H266" s="22"/>
      <c r="I266" s="22"/>
      <c r="J266" s="22"/>
      <c r="K266" s="22"/>
      <c r="L266" s="20"/>
      <c r="M266" s="17" t="s">
        <v>33</v>
      </c>
    </row>
    <row r="267" spans="1:13" ht="30" customHeight="1" x14ac:dyDescent="0.3">
      <c r="A267" s="40">
        <v>50</v>
      </c>
      <c r="B267" s="41" t="s">
        <v>69</v>
      </c>
      <c r="C267" s="42" t="s">
        <v>103</v>
      </c>
      <c r="D267" s="40" t="s">
        <v>26</v>
      </c>
      <c r="E267" s="22">
        <f t="shared" ref="E267:K267" si="83">E268+E269+E270+E271</f>
        <v>0</v>
      </c>
      <c r="F267" s="22">
        <f t="shared" si="83"/>
        <v>0</v>
      </c>
      <c r="G267" s="22">
        <f t="shared" si="83"/>
        <v>100</v>
      </c>
      <c r="H267" s="22">
        <f t="shared" si="83"/>
        <v>0</v>
      </c>
      <c r="I267" s="22">
        <f t="shared" si="83"/>
        <v>0</v>
      </c>
      <c r="J267" s="22">
        <f t="shared" si="83"/>
        <v>0</v>
      </c>
      <c r="K267" s="22">
        <f t="shared" si="83"/>
        <v>0</v>
      </c>
      <c r="L267" s="20">
        <f>K267+J267+I267+H267+G267+F267+E267</f>
        <v>100</v>
      </c>
      <c r="M267" s="17" t="s">
        <v>94</v>
      </c>
    </row>
    <row r="268" spans="1:13" ht="30" customHeight="1" x14ac:dyDescent="0.3">
      <c r="A268" s="40"/>
      <c r="B268" s="41"/>
      <c r="C268" s="42"/>
      <c r="D268" s="40"/>
      <c r="E268" s="22"/>
      <c r="F268" s="22"/>
      <c r="G268" s="22"/>
      <c r="H268" s="22"/>
      <c r="I268" s="22"/>
      <c r="J268" s="22"/>
      <c r="K268" s="22"/>
      <c r="L268" s="20"/>
      <c r="M268" s="17" t="s">
        <v>29</v>
      </c>
    </row>
    <row r="269" spans="1:13" ht="30" customHeight="1" x14ac:dyDescent="0.3">
      <c r="A269" s="40"/>
      <c r="B269" s="41"/>
      <c r="C269" s="42"/>
      <c r="D269" s="40"/>
      <c r="E269" s="22"/>
      <c r="F269" s="22"/>
      <c r="G269" s="22"/>
      <c r="H269" s="22"/>
      <c r="I269" s="22"/>
      <c r="J269" s="22"/>
      <c r="K269" s="22"/>
      <c r="L269" s="20">
        <f>K269+J269+I269+H269+G269+F269+E269</f>
        <v>0</v>
      </c>
      <c r="M269" s="17" t="s">
        <v>30</v>
      </c>
    </row>
    <row r="270" spans="1:13" ht="30" customHeight="1" x14ac:dyDescent="0.3">
      <c r="A270" s="40"/>
      <c r="B270" s="41"/>
      <c r="C270" s="42"/>
      <c r="D270" s="40"/>
      <c r="E270" s="22"/>
      <c r="F270" s="22"/>
      <c r="G270" s="22">
        <v>100</v>
      </c>
      <c r="H270" s="22"/>
      <c r="I270" s="22"/>
      <c r="J270" s="22"/>
      <c r="K270" s="22"/>
      <c r="L270" s="20">
        <f>K270+J270+I270+H270+G270+F270+E270</f>
        <v>100</v>
      </c>
      <c r="M270" s="17" t="s">
        <v>86</v>
      </c>
    </row>
    <row r="271" spans="1:13" ht="30" customHeight="1" x14ac:dyDescent="0.3">
      <c r="A271" s="40"/>
      <c r="B271" s="41"/>
      <c r="C271" s="42"/>
      <c r="D271" s="40"/>
      <c r="E271" s="22"/>
      <c r="F271" s="22"/>
      <c r="G271" s="22"/>
      <c r="H271" s="22"/>
      <c r="I271" s="22"/>
      <c r="J271" s="22"/>
      <c r="K271" s="22"/>
      <c r="L271" s="20"/>
      <c r="M271" s="17" t="s">
        <v>33</v>
      </c>
    </row>
    <row r="272" spans="1:13" ht="30" customHeight="1" x14ac:dyDescent="0.3">
      <c r="A272" s="40">
        <v>51</v>
      </c>
      <c r="B272" s="41" t="s">
        <v>70</v>
      </c>
      <c r="C272" s="42" t="s">
        <v>103</v>
      </c>
      <c r="D272" s="40" t="s">
        <v>26</v>
      </c>
      <c r="E272" s="22">
        <f t="shared" ref="E272:K272" si="84">E273+E274+E275+E276</f>
        <v>0</v>
      </c>
      <c r="F272" s="22">
        <f t="shared" si="84"/>
        <v>0</v>
      </c>
      <c r="G272" s="22">
        <f t="shared" si="84"/>
        <v>4699.1000000000004</v>
      </c>
      <c r="H272" s="22">
        <f t="shared" si="84"/>
        <v>0</v>
      </c>
      <c r="I272" s="22">
        <f t="shared" si="84"/>
        <v>0</v>
      </c>
      <c r="J272" s="22">
        <f t="shared" si="84"/>
        <v>0</v>
      </c>
      <c r="K272" s="22">
        <f t="shared" si="84"/>
        <v>0</v>
      </c>
      <c r="L272" s="20">
        <f>K272+J272+I272+H272+G272+F272+E272</f>
        <v>4699.1000000000004</v>
      </c>
      <c r="M272" s="17" t="s">
        <v>94</v>
      </c>
    </row>
    <row r="273" spans="1:13" ht="30" customHeight="1" x14ac:dyDescent="0.3">
      <c r="A273" s="40"/>
      <c r="B273" s="41"/>
      <c r="C273" s="42"/>
      <c r="D273" s="40"/>
      <c r="E273" s="22"/>
      <c r="F273" s="22"/>
      <c r="G273" s="22"/>
      <c r="H273" s="22"/>
      <c r="I273" s="22"/>
      <c r="J273" s="22"/>
      <c r="K273" s="22"/>
      <c r="L273" s="20"/>
      <c r="M273" s="17" t="s">
        <v>29</v>
      </c>
    </row>
    <row r="274" spans="1:13" ht="30" customHeight="1" x14ac:dyDescent="0.3">
      <c r="A274" s="40"/>
      <c r="B274" s="41"/>
      <c r="C274" s="42"/>
      <c r="D274" s="40"/>
      <c r="E274" s="22"/>
      <c r="F274" s="22"/>
      <c r="G274" s="22">
        <v>4652.6000000000004</v>
      </c>
      <c r="H274" s="22"/>
      <c r="I274" s="22"/>
      <c r="J274" s="22"/>
      <c r="K274" s="22"/>
      <c r="L274" s="20">
        <f>K274+J274+I274+H274+G274+F274+E274</f>
        <v>4652.6000000000004</v>
      </c>
      <c r="M274" s="17" t="s">
        <v>30</v>
      </c>
    </row>
    <row r="275" spans="1:13" ht="30" customHeight="1" x14ac:dyDescent="0.3">
      <c r="A275" s="40"/>
      <c r="B275" s="41"/>
      <c r="C275" s="42"/>
      <c r="D275" s="40"/>
      <c r="E275" s="22"/>
      <c r="F275" s="22"/>
      <c r="G275" s="22">
        <v>46.5</v>
      </c>
      <c r="H275" s="22"/>
      <c r="I275" s="22"/>
      <c r="J275" s="22"/>
      <c r="K275" s="22"/>
      <c r="L275" s="20">
        <f>K275+J275+I275+H275+G275+F275+E275</f>
        <v>46.5</v>
      </c>
      <c r="M275" s="17" t="s">
        <v>86</v>
      </c>
    </row>
    <row r="276" spans="1:13" ht="30" customHeight="1" x14ac:dyDescent="0.3">
      <c r="A276" s="40"/>
      <c r="B276" s="41"/>
      <c r="C276" s="42"/>
      <c r="D276" s="40"/>
      <c r="E276" s="22"/>
      <c r="F276" s="22"/>
      <c r="G276" s="22"/>
      <c r="H276" s="22"/>
      <c r="I276" s="22"/>
      <c r="J276" s="22"/>
      <c r="K276" s="22"/>
      <c r="L276" s="20"/>
      <c r="M276" s="17" t="s">
        <v>33</v>
      </c>
    </row>
    <row r="277" spans="1:13" ht="30" customHeight="1" x14ac:dyDescent="0.3">
      <c r="A277" s="40">
        <v>52</v>
      </c>
      <c r="B277" s="41" t="s">
        <v>71</v>
      </c>
      <c r="C277" s="42" t="s">
        <v>103</v>
      </c>
      <c r="D277" s="40" t="s">
        <v>26</v>
      </c>
      <c r="E277" s="22">
        <f t="shared" ref="E277:K277" si="85">E278+E279+E280+E281</f>
        <v>0</v>
      </c>
      <c r="F277" s="22">
        <f t="shared" si="85"/>
        <v>0</v>
      </c>
      <c r="G277" s="22">
        <f t="shared" si="85"/>
        <v>0</v>
      </c>
      <c r="H277" s="22">
        <f t="shared" si="85"/>
        <v>0</v>
      </c>
      <c r="I277" s="22">
        <f t="shared" si="85"/>
        <v>0</v>
      </c>
      <c r="J277" s="22">
        <f t="shared" si="85"/>
        <v>0</v>
      </c>
      <c r="K277" s="22">
        <f t="shared" si="85"/>
        <v>0</v>
      </c>
      <c r="L277" s="20">
        <f>K277+J277+I277+H277+G277+F277+E277</f>
        <v>0</v>
      </c>
      <c r="M277" s="17" t="s">
        <v>94</v>
      </c>
    </row>
    <row r="278" spans="1:13" ht="30" customHeight="1" x14ac:dyDescent="0.3">
      <c r="A278" s="40"/>
      <c r="B278" s="41"/>
      <c r="C278" s="42"/>
      <c r="D278" s="40"/>
      <c r="E278" s="22"/>
      <c r="F278" s="22"/>
      <c r="G278" s="22"/>
      <c r="H278" s="22"/>
      <c r="I278" s="22"/>
      <c r="J278" s="22"/>
      <c r="K278" s="22"/>
      <c r="L278" s="20"/>
      <c r="M278" s="17" t="s">
        <v>29</v>
      </c>
    </row>
    <row r="279" spans="1:13" ht="30" customHeight="1" x14ac:dyDescent="0.3">
      <c r="A279" s="40"/>
      <c r="B279" s="41"/>
      <c r="C279" s="42"/>
      <c r="D279" s="40"/>
      <c r="E279" s="22"/>
      <c r="F279" s="22"/>
      <c r="G279" s="22"/>
      <c r="H279" s="22"/>
      <c r="I279" s="22"/>
      <c r="J279" s="22"/>
      <c r="K279" s="22"/>
      <c r="L279" s="20">
        <f>K279+J279+I279+H279+G279+F279+E279</f>
        <v>0</v>
      </c>
      <c r="M279" s="17" t="s">
        <v>30</v>
      </c>
    </row>
    <row r="280" spans="1:13" ht="30" customHeight="1" x14ac:dyDescent="0.3">
      <c r="A280" s="40"/>
      <c r="B280" s="41"/>
      <c r="C280" s="42"/>
      <c r="D280" s="40"/>
      <c r="E280" s="22"/>
      <c r="F280" s="22"/>
      <c r="G280" s="22"/>
      <c r="H280" s="22"/>
      <c r="I280" s="22"/>
      <c r="J280" s="22"/>
      <c r="K280" s="22"/>
      <c r="L280" s="20">
        <f>K280+J280+I280+H280+G280+F280+E280</f>
        <v>0</v>
      </c>
      <c r="M280" s="17" t="s">
        <v>86</v>
      </c>
    </row>
    <row r="281" spans="1:13" ht="30" customHeight="1" x14ac:dyDescent="0.3">
      <c r="A281" s="40"/>
      <c r="B281" s="41"/>
      <c r="C281" s="42"/>
      <c r="D281" s="40"/>
      <c r="E281" s="22"/>
      <c r="F281" s="22"/>
      <c r="G281" s="22"/>
      <c r="H281" s="22"/>
      <c r="I281" s="22"/>
      <c r="J281" s="22"/>
      <c r="K281" s="22"/>
      <c r="L281" s="20"/>
      <c r="M281" s="17" t="s">
        <v>33</v>
      </c>
    </row>
    <row r="282" spans="1:13" ht="30" customHeight="1" x14ac:dyDescent="0.3">
      <c r="A282" s="40">
        <v>53</v>
      </c>
      <c r="B282" s="41" t="s">
        <v>72</v>
      </c>
      <c r="C282" s="42" t="s">
        <v>103</v>
      </c>
      <c r="D282" s="40" t="s">
        <v>26</v>
      </c>
      <c r="E282" s="22">
        <f t="shared" ref="E282:K282" si="86">E283+E284+E285+E286</f>
        <v>0</v>
      </c>
      <c r="F282" s="22">
        <f t="shared" si="86"/>
        <v>0</v>
      </c>
      <c r="G282" s="22">
        <f t="shared" si="86"/>
        <v>0</v>
      </c>
      <c r="H282" s="22">
        <f t="shared" si="86"/>
        <v>0</v>
      </c>
      <c r="I282" s="22">
        <f t="shared" si="86"/>
        <v>50</v>
      </c>
      <c r="J282" s="22">
        <f t="shared" si="86"/>
        <v>0</v>
      </c>
      <c r="K282" s="22">
        <f t="shared" si="86"/>
        <v>0</v>
      </c>
      <c r="L282" s="20">
        <f>K282+J282+I282+H282+G282+F282+E282</f>
        <v>50</v>
      </c>
      <c r="M282" s="17" t="s">
        <v>94</v>
      </c>
    </row>
    <row r="283" spans="1:13" ht="30" customHeight="1" x14ac:dyDescent="0.3">
      <c r="A283" s="40"/>
      <c r="B283" s="41"/>
      <c r="C283" s="42"/>
      <c r="D283" s="40"/>
      <c r="E283" s="22"/>
      <c r="F283" s="22"/>
      <c r="G283" s="22"/>
      <c r="H283" s="22"/>
      <c r="I283" s="22"/>
      <c r="J283" s="22"/>
      <c r="K283" s="22"/>
      <c r="L283" s="20"/>
      <c r="M283" s="17" t="s">
        <v>29</v>
      </c>
    </row>
    <row r="284" spans="1:13" ht="30" customHeight="1" x14ac:dyDescent="0.3">
      <c r="A284" s="40"/>
      <c r="B284" s="41"/>
      <c r="C284" s="42"/>
      <c r="D284" s="40"/>
      <c r="E284" s="22"/>
      <c r="F284" s="22"/>
      <c r="G284" s="22"/>
      <c r="H284" s="22"/>
      <c r="I284" s="22"/>
      <c r="J284" s="22"/>
      <c r="K284" s="22"/>
      <c r="L284" s="20">
        <f>K284+J284+I284+H284+G284+F284+E284</f>
        <v>0</v>
      </c>
      <c r="M284" s="17" t="s">
        <v>30</v>
      </c>
    </row>
    <row r="285" spans="1:13" ht="30" customHeight="1" x14ac:dyDescent="0.3">
      <c r="A285" s="40"/>
      <c r="B285" s="41"/>
      <c r="C285" s="42"/>
      <c r="D285" s="40"/>
      <c r="E285" s="22"/>
      <c r="F285" s="22"/>
      <c r="G285" s="22"/>
      <c r="H285" s="22"/>
      <c r="I285" s="22">
        <v>50</v>
      </c>
      <c r="J285" s="22"/>
      <c r="K285" s="22"/>
      <c r="L285" s="20">
        <f>K285+J285+I285+H285+G285+F285+E285</f>
        <v>50</v>
      </c>
      <c r="M285" s="17" t="s">
        <v>86</v>
      </c>
    </row>
    <row r="286" spans="1:13" ht="30" customHeight="1" x14ac:dyDescent="0.3">
      <c r="A286" s="40"/>
      <c r="B286" s="41"/>
      <c r="C286" s="42"/>
      <c r="D286" s="40"/>
      <c r="E286" s="22"/>
      <c r="F286" s="22"/>
      <c r="G286" s="22"/>
      <c r="H286" s="22"/>
      <c r="I286" s="22"/>
      <c r="J286" s="22"/>
      <c r="K286" s="22"/>
      <c r="L286" s="20"/>
      <c r="M286" s="17" t="s">
        <v>33</v>
      </c>
    </row>
    <row r="287" spans="1:13" ht="30" customHeight="1" x14ac:dyDescent="0.3">
      <c r="A287" s="40">
        <v>54</v>
      </c>
      <c r="B287" s="41" t="s">
        <v>73</v>
      </c>
      <c r="C287" s="42" t="s">
        <v>103</v>
      </c>
      <c r="D287" s="40" t="s">
        <v>26</v>
      </c>
      <c r="E287" s="22">
        <f t="shared" ref="E287:K287" si="87">E288+E289+E290+E291</f>
        <v>0</v>
      </c>
      <c r="F287" s="22">
        <f t="shared" si="87"/>
        <v>0</v>
      </c>
      <c r="G287" s="22">
        <f t="shared" si="87"/>
        <v>0</v>
      </c>
      <c r="H287" s="22">
        <f t="shared" si="87"/>
        <v>0</v>
      </c>
      <c r="I287" s="22">
        <f t="shared" si="87"/>
        <v>0</v>
      </c>
      <c r="J287" s="22">
        <f t="shared" si="87"/>
        <v>0</v>
      </c>
      <c r="K287" s="22">
        <f t="shared" si="87"/>
        <v>0</v>
      </c>
      <c r="L287" s="20">
        <f>K287+J287+I287+H287+G287+F287+E287</f>
        <v>0</v>
      </c>
      <c r="M287" s="17" t="s">
        <v>94</v>
      </c>
    </row>
    <row r="288" spans="1:13" ht="30" customHeight="1" x14ac:dyDescent="0.3">
      <c r="A288" s="40"/>
      <c r="B288" s="41"/>
      <c r="C288" s="42"/>
      <c r="D288" s="40"/>
      <c r="E288" s="22"/>
      <c r="F288" s="22"/>
      <c r="G288" s="22"/>
      <c r="H288" s="22"/>
      <c r="I288" s="22"/>
      <c r="J288" s="22"/>
      <c r="K288" s="22"/>
      <c r="L288" s="20"/>
      <c r="M288" s="17" t="s">
        <v>29</v>
      </c>
    </row>
    <row r="289" spans="1:13" ht="30" customHeight="1" x14ac:dyDescent="0.3">
      <c r="A289" s="40"/>
      <c r="B289" s="41"/>
      <c r="C289" s="42"/>
      <c r="D289" s="40"/>
      <c r="E289" s="22"/>
      <c r="F289" s="22"/>
      <c r="G289" s="22"/>
      <c r="H289" s="22"/>
      <c r="I289" s="22"/>
      <c r="J289" s="22"/>
      <c r="K289" s="22"/>
      <c r="L289" s="20">
        <f>K289+J289+I289+H289+G289+F289+E289</f>
        <v>0</v>
      </c>
      <c r="M289" s="17" t="s">
        <v>30</v>
      </c>
    </row>
    <row r="290" spans="1:13" ht="30" customHeight="1" x14ac:dyDescent="0.3">
      <c r="A290" s="40"/>
      <c r="B290" s="41"/>
      <c r="C290" s="42"/>
      <c r="D290" s="40"/>
      <c r="E290" s="22"/>
      <c r="F290" s="22"/>
      <c r="G290" s="22"/>
      <c r="H290" s="22"/>
      <c r="I290" s="22"/>
      <c r="J290" s="22"/>
      <c r="K290" s="22"/>
      <c r="L290" s="20">
        <f>K290+J290+I290+H290+G290+F290+E290</f>
        <v>0</v>
      </c>
      <c r="M290" s="17" t="s">
        <v>86</v>
      </c>
    </row>
    <row r="291" spans="1:13" ht="30" customHeight="1" x14ac:dyDescent="0.3">
      <c r="A291" s="40"/>
      <c r="B291" s="41"/>
      <c r="C291" s="42"/>
      <c r="D291" s="40"/>
      <c r="E291" s="22"/>
      <c r="F291" s="22"/>
      <c r="G291" s="22"/>
      <c r="H291" s="22"/>
      <c r="I291" s="22"/>
      <c r="J291" s="22"/>
      <c r="K291" s="22"/>
      <c r="L291" s="20"/>
      <c r="M291" s="17" t="s">
        <v>33</v>
      </c>
    </row>
    <row r="292" spans="1:13" ht="30" customHeight="1" x14ac:dyDescent="0.3">
      <c r="A292" s="40">
        <v>55</v>
      </c>
      <c r="B292" s="41" t="s">
        <v>74</v>
      </c>
      <c r="C292" s="42" t="s">
        <v>103</v>
      </c>
      <c r="D292" s="40" t="s">
        <v>26</v>
      </c>
      <c r="E292" s="22">
        <f t="shared" ref="E292:K292" si="88">E293+E294+E295+E296</f>
        <v>0</v>
      </c>
      <c r="F292" s="22">
        <f t="shared" si="88"/>
        <v>0</v>
      </c>
      <c r="G292" s="22">
        <f t="shared" si="88"/>
        <v>8169.8</v>
      </c>
      <c r="H292" s="22">
        <f t="shared" si="88"/>
        <v>0</v>
      </c>
      <c r="I292" s="22">
        <f t="shared" si="88"/>
        <v>0</v>
      </c>
      <c r="J292" s="22">
        <f t="shared" si="88"/>
        <v>0</v>
      </c>
      <c r="K292" s="22">
        <f t="shared" si="88"/>
        <v>0</v>
      </c>
      <c r="L292" s="20">
        <f>K292+J292+I292+H292+G292+F292+E292</f>
        <v>8169.8</v>
      </c>
      <c r="M292" s="17" t="s">
        <v>94</v>
      </c>
    </row>
    <row r="293" spans="1:13" ht="30" customHeight="1" x14ac:dyDescent="0.3">
      <c r="A293" s="40"/>
      <c r="B293" s="41"/>
      <c r="C293" s="42"/>
      <c r="D293" s="40"/>
      <c r="E293" s="22"/>
      <c r="F293" s="22"/>
      <c r="G293" s="22"/>
      <c r="H293" s="22"/>
      <c r="I293" s="22"/>
      <c r="J293" s="22"/>
      <c r="K293" s="22"/>
      <c r="L293" s="20"/>
      <c r="M293" s="17" t="s">
        <v>29</v>
      </c>
    </row>
    <row r="294" spans="1:13" ht="30" customHeight="1" x14ac:dyDescent="0.3">
      <c r="A294" s="40"/>
      <c r="B294" s="41"/>
      <c r="C294" s="42"/>
      <c r="D294" s="40"/>
      <c r="E294" s="22"/>
      <c r="F294" s="22"/>
      <c r="G294" s="22">
        <v>8169.8</v>
      </c>
      <c r="H294" s="22"/>
      <c r="I294" s="22"/>
      <c r="J294" s="22"/>
      <c r="K294" s="22"/>
      <c r="L294" s="20">
        <f>K294+J294+I294+H294+G294+F294+E294</f>
        <v>8169.8</v>
      </c>
      <c r="M294" s="17" t="s">
        <v>30</v>
      </c>
    </row>
    <row r="295" spans="1:13" ht="21" customHeight="1" x14ac:dyDescent="0.3">
      <c r="A295" s="40"/>
      <c r="B295" s="41"/>
      <c r="C295" s="42"/>
      <c r="D295" s="40"/>
      <c r="E295" s="22"/>
      <c r="F295" s="22"/>
      <c r="G295" s="22"/>
      <c r="H295" s="22"/>
      <c r="I295" s="22"/>
      <c r="J295" s="22"/>
      <c r="K295" s="22"/>
      <c r="L295" s="20">
        <f>K295+J295+I295+H295+G295+F295+E295</f>
        <v>0</v>
      </c>
      <c r="M295" s="17" t="s">
        <v>86</v>
      </c>
    </row>
    <row r="296" spans="1:13" ht="25.2" customHeight="1" x14ac:dyDescent="0.3">
      <c r="A296" s="40"/>
      <c r="B296" s="41"/>
      <c r="C296" s="42"/>
      <c r="D296" s="40"/>
      <c r="E296" s="22"/>
      <c r="F296" s="22"/>
      <c r="G296" s="22"/>
      <c r="H296" s="22"/>
      <c r="I296" s="22"/>
      <c r="J296" s="22"/>
      <c r="K296" s="22"/>
      <c r="L296" s="20"/>
      <c r="M296" s="17" t="s">
        <v>33</v>
      </c>
    </row>
    <row r="297" spans="1:13" ht="30" customHeight="1" x14ac:dyDescent="0.3">
      <c r="A297" s="40">
        <v>56</v>
      </c>
      <c r="B297" s="41" t="s">
        <v>79</v>
      </c>
      <c r="C297" s="42" t="s">
        <v>103</v>
      </c>
      <c r="D297" s="40" t="s">
        <v>26</v>
      </c>
      <c r="E297" s="22">
        <f t="shared" ref="E297:K297" si="89">E298+E299+E300+E301</f>
        <v>0</v>
      </c>
      <c r="F297" s="22">
        <f t="shared" si="89"/>
        <v>0</v>
      </c>
      <c r="G297" s="22">
        <f t="shared" si="89"/>
        <v>0</v>
      </c>
      <c r="H297" s="22">
        <f t="shared" si="89"/>
        <v>0</v>
      </c>
      <c r="I297" s="22">
        <f t="shared" si="89"/>
        <v>0</v>
      </c>
      <c r="J297" s="22">
        <f t="shared" si="89"/>
        <v>0</v>
      </c>
      <c r="K297" s="22">
        <f t="shared" si="89"/>
        <v>0</v>
      </c>
      <c r="L297" s="20">
        <f>K297+J297+I297+H297+G297+F297+E297</f>
        <v>0</v>
      </c>
      <c r="M297" s="17" t="s">
        <v>94</v>
      </c>
    </row>
    <row r="298" spans="1:13" ht="30" customHeight="1" x14ac:dyDescent="0.3">
      <c r="A298" s="40"/>
      <c r="B298" s="41"/>
      <c r="C298" s="42"/>
      <c r="D298" s="40"/>
      <c r="E298" s="22"/>
      <c r="F298" s="22"/>
      <c r="G298" s="22"/>
      <c r="H298" s="22"/>
      <c r="I298" s="22"/>
      <c r="J298" s="22"/>
      <c r="K298" s="22"/>
      <c r="L298" s="20"/>
      <c r="M298" s="17" t="s">
        <v>29</v>
      </c>
    </row>
    <row r="299" spans="1:13" ht="30" customHeight="1" x14ac:dyDescent="0.3">
      <c r="A299" s="40"/>
      <c r="B299" s="41"/>
      <c r="C299" s="42"/>
      <c r="D299" s="40"/>
      <c r="E299" s="22"/>
      <c r="F299" s="22"/>
      <c r="G299" s="22"/>
      <c r="H299" s="22"/>
      <c r="I299" s="22"/>
      <c r="J299" s="22"/>
      <c r="K299" s="22"/>
      <c r="L299" s="20">
        <f>K299+J299+I299+H299+G299+F299+E299</f>
        <v>0</v>
      </c>
      <c r="M299" s="17" t="s">
        <v>30</v>
      </c>
    </row>
    <row r="300" spans="1:13" ht="23.4" customHeight="1" x14ac:dyDescent="0.3">
      <c r="A300" s="40"/>
      <c r="B300" s="41"/>
      <c r="C300" s="42"/>
      <c r="D300" s="40"/>
      <c r="E300" s="22"/>
      <c r="F300" s="22"/>
      <c r="G300" s="22"/>
      <c r="H300" s="22"/>
      <c r="I300" s="22"/>
      <c r="J300" s="22"/>
      <c r="K300" s="22"/>
      <c r="L300" s="20">
        <f>K300+J300+I300+H300+G300+F300+E300</f>
        <v>0</v>
      </c>
      <c r="M300" s="17" t="s">
        <v>86</v>
      </c>
    </row>
    <row r="301" spans="1:13" ht="24.6" customHeight="1" x14ac:dyDescent="0.3">
      <c r="A301" s="40"/>
      <c r="B301" s="41"/>
      <c r="C301" s="42"/>
      <c r="D301" s="40"/>
      <c r="E301" s="22"/>
      <c r="F301" s="22"/>
      <c r="G301" s="22"/>
      <c r="H301" s="22"/>
      <c r="I301" s="22"/>
      <c r="J301" s="22"/>
      <c r="K301" s="22"/>
      <c r="L301" s="20"/>
      <c r="M301" s="17" t="s">
        <v>33</v>
      </c>
    </row>
    <row r="302" spans="1:13" ht="30" customHeight="1" x14ac:dyDescent="0.3">
      <c r="A302" s="40">
        <v>57</v>
      </c>
      <c r="B302" s="41" t="s">
        <v>84</v>
      </c>
      <c r="C302" s="42" t="s">
        <v>103</v>
      </c>
      <c r="D302" s="40" t="s">
        <v>26</v>
      </c>
      <c r="E302" s="22">
        <f t="shared" ref="E302:K302" si="90">E303+E304+E305+E306</f>
        <v>0</v>
      </c>
      <c r="F302" s="22">
        <f t="shared" si="90"/>
        <v>0</v>
      </c>
      <c r="G302" s="22">
        <f t="shared" si="90"/>
        <v>0</v>
      </c>
      <c r="H302" s="22">
        <f t="shared" si="90"/>
        <v>0</v>
      </c>
      <c r="I302" s="22">
        <f t="shared" si="90"/>
        <v>0</v>
      </c>
      <c r="J302" s="22">
        <f t="shared" si="90"/>
        <v>0</v>
      </c>
      <c r="K302" s="22">
        <f t="shared" si="90"/>
        <v>0</v>
      </c>
      <c r="L302" s="20">
        <f>K302+J302+I302+H302+G302+F302+E302</f>
        <v>0</v>
      </c>
      <c r="M302" s="17" t="s">
        <v>94</v>
      </c>
    </row>
    <row r="303" spans="1:13" ht="24.6" customHeight="1" x14ac:dyDescent="0.3">
      <c r="A303" s="40"/>
      <c r="B303" s="41"/>
      <c r="C303" s="42"/>
      <c r="D303" s="40"/>
      <c r="E303" s="22"/>
      <c r="F303" s="22"/>
      <c r="G303" s="22"/>
      <c r="H303" s="22"/>
      <c r="I303" s="22"/>
      <c r="J303" s="22"/>
      <c r="K303" s="22"/>
      <c r="L303" s="20"/>
      <c r="M303" s="17" t="s">
        <v>29</v>
      </c>
    </row>
    <row r="304" spans="1:13" ht="24" customHeight="1" x14ac:dyDescent="0.3">
      <c r="A304" s="40"/>
      <c r="B304" s="41"/>
      <c r="C304" s="42"/>
      <c r="D304" s="40"/>
      <c r="E304" s="22"/>
      <c r="F304" s="22"/>
      <c r="G304" s="22"/>
      <c r="H304" s="22"/>
      <c r="I304" s="22"/>
      <c r="J304" s="22"/>
      <c r="K304" s="22"/>
      <c r="L304" s="20">
        <f>K304+J304+I304+H304+G304+F304+E304</f>
        <v>0</v>
      </c>
      <c r="M304" s="17" t="s">
        <v>30</v>
      </c>
    </row>
    <row r="305" spans="1:13" ht="24.6" customHeight="1" x14ac:dyDescent="0.3">
      <c r="A305" s="40"/>
      <c r="B305" s="41"/>
      <c r="C305" s="42"/>
      <c r="D305" s="40"/>
      <c r="E305" s="22"/>
      <c r="F305" s="22"/>
      <c r="G305" s="22"/>
      <c r="H305" s="22"/>
      <c r="I305" s="22"/>
      <c r="J305" s="22"/>
      <c r="K305" s="22"/>
      <c r="L305" s="20">
        <f>K305+J305+I305+H305+G305+F305+E305</f>
        <v>0</v>
      </c>
      <c r="M305" s="17" t="s">
        <v>86</v>
      </c>
    </row>
    <row r="306" spans="1:13" ht="22.2" customHeight="1" x14ac:dyDescent="0.3">
      <c r="A306" s="40"/>
      <c r="B306" s="41"/>
      <c r="C306" s="42"/>
      <c r="D306" s="40"/>
      <c r="E306" s="22"/>
      <c r="F306" s="22"/>
      <c r="G306" s="22"/>
      <c r="H306" s="22"/>
      <c r="I306" s="22"/>
      <c r="J306" s="22"/>
      <c r="K306" s="22"/>
      <c r="L306" s="20"/>
      <c r="M306" s="17" t="s">
        <v>33</v>
      </c>
    </row>
    <row r="307" spans="1:13" ht="30" customHeight="1" x14ac:dyDescent="0.3">
      <c r="A307" s="40">
        <v>58</v>
      </c>
      <c r="B307" s="41" t="s">
        <v>80</v>
      </c>
      <c r="C307" s="42" t="s">
        <v>103</v>
      </c>
      <c r="D307" s="40" t="s">
        <v>26</v>
      </c>
      <c r="E307" s="22">
        <f t="shared" ref="E307:K307" si="91">E308+E309+E310+E311</f>
        <v>0</v>
      </c>
      <c r="F307" s="22">
        <f t="shared" si="91"/>
        <v>0</v>
      </c>
      <c r="G307" s="22">
        <f t="shared" si="91"/>
        <v>0</v>
      </c>
      <c r="H307" s="22">
        <f t="shared" si="91"/>
        <v>0</v>
      </c>
      <c r="I307" s="22">
        <f t="shared" si="91"/>
        <v>0</v>
      </c>
      <c r="J307" s="22">
        <f t="shared" si="91"/>
        <v>0</v>
      </c>
      <c r="K307" s="22">
        <f t="shared" si="91"/>
        <v>0</v>
      </c>
      <c r="L307" s="20">
        <f>K307+J307+I307+H307+G307+F307+E307</f>
        <v>0</v>
      </c>
      <c r="M307" s="17" t="s">
        <v>94</v>
      </c>
    </row>
    <row r="308" spans="1:13" ht="30" customHeight="1" x14ac:dyDescent="0.3">
      <c r="A308" s="40"/>
      <c r="B308" s="41"/>
      <c r="C308" s="42"/>
      <c r="D308" s="40"/>
      <c r="E308" s="22"/>
      <c r="F308" s="22"/>
      <c r="G308" s="22"/>
      <c r="H308" s="22"/>
      <c r="I308" s="22"/>
      <c r="J308" s="22"/>
      <c r="K308" s="22"/>
      <c r="L308" s="20"/>
      <c r="M308" s="17" t="s">
        <v>29</v>
      </c>
    </row>
    <row r="309" spans="1:13" ht="30" customHeight="1" x14ac:dyDescent="0.3">
      <c r="A309" s="40"/>
      <c r="B309" s="41"/>
      <c r="C309" s="42"/>
      <c r="D309" s="40"/>
      <c r="E309" s="22"/>
      <c r="F309" s="22"/>
      <c r="G309" s="22"/>
      <c r="H309" s="22"/>
      <c r="I309" s="22"/>
      <c r="J309" s="22"/>
      <c r="K309" s="22"/>
      <c r="L309" s="20">
        <f>K309+J309+I309+H309+G309+F309+E309</f>
        <v>0</v>
      </c>
      <c r="M309" s="17" t="s">
        <v>30</v>
      </c>
    </row>
    <row r="310" spans="1:13" ht="30" customHeight="1" x14ac:dyDescent="0.3">
      <c r="A310" s="40"/>
      <c r="B310" s="41"/>
      <c r="C310" s="42"/>
      <c r="D310" s="40"/>
      <c r="E310" s="22"/>
      <c r="F310" s="22"/>
      <c r="G310" s="22"/>
      <c r="H310" s="22"/>
      <c r="I310" s="22"/>
      <c r="J310" s="22"/>
      <c r="K310" s="22"/>
      <c r="L310" s="20">
        <f>K310+J310+I310+H310+G310+F310+E310</f>
        <v>0</v>
      </c>
      <c r="M310" s="17" t="s">
        <v>86</v>
      </c>
    </row>
    <row r="311" spans="1:13" ht="30" customHeight="1" x14ac:dyDescent="0.3">
      <c r="A311" s="40"/>
      <c r="B311" s="41"/>
      <c r="C311" s="42"/>
      <c r="D311" s="40"/>
      <c r="E311" s="22"/>
      <c r="F311" s="22"/>
      <c r="G311" s="22"/>
      <c r="H311" s="22"/>
      <c r="I311" s="22"/>
      <c r="J311" s="22"/>
      <c r="K311" s="22"/>
      <c r="L311" s="20"/>
      <c r="M311" s="17" t="s">
        <v>33</v>
      </c>
    </row>
    <row r="312" spans="1:13" ht="30" customHeight="1" x14ac:dyDescent="0.3">
      <c r="A312" s="40">
        <v>59</v>
      </c>
      <c r="B312" s="41" t="s">
        <v>81</v>
      </c>
      <c r="C312" s="42" t="s">
        <v>103</v>
      </c>
      <c r="D312" s="40" t="s">
        <v>26</v>
      </c>
      <c r="E312" s="22">
        <f t="shared" ref="E312:K312" si="92">E313+E314+E315+E316</f>
        <v>0</v>
      </c>
      <c r="F312" s="22">
        <f t="shared" si="92"/>
        <v>0</v>
      </c>
      <c r="G312" s="22">
        <f t="shared" si="92"/>
        <v>0</v>
      </c>
      <c r="H312" s="22">
        <f t="shared" si="92"/>
        <v>0</v>
      </c>
      <c r="I312" s="22">
        <f t="shared" si="92"/>
        <v>0</v>
      </c>
      <c r="J312" s="22">
        <f t="shared" si="92"/>
        <v>0</v>
      </c>
      <c r="K312" s="22">
        <f t="shared" si="92"/>
        <v>0</v>
      </c>
      <c r="L312" s="20">
        <f>K312+J312+I312+H312+G312+F312+E312</f>
        <v>0</v>
      </c>
      <c r="M312" s="17" t="s">
        <v>94</v>
      </c>
    </row>
    <row r="313" spans="1:13" ht="30" customHeight="1" x14ac:dyDescent="0.3">
      <c r="A313" s="40"/>
      <c r="B313" s="41"/>
      <c r="C313" s="42"/>
      <c r="D313" s="40"/>
      <c r="E313" s="22"/>
      <c r="F313" s="22"/>
      <c r="G313" s="22"/>
      <c r="H313" s="22"/>
      <c r="I313" s="22"/>
      <c r="J313" s="22"/>
      <c r="K313" s="22"/>
      <c r="L313" s="20"/>
      <c r="M313" s="17" t="s">
        <v>29</v>
      </c>
    </row>
    <row r="314" spans="1:13" ht="30" customHeight="1" x14ac:dyDescent="0.3">
      <c r="A314" s="40"/>
      <c r="B314" s="41"/>
      <c r="C314" s="42"/>
      <c r="D314" s="40"/>
      <c r="E314" s="22"/>
      <c r="F314" s="22"/>
      <c r="G314" s="22"/>
      <c r="H314" s="22"/>
      <c r="I314" s="22"/>
      <c r="J314" s="22"/>
      <c r="K314" s="22"/>
      <c r="L314" s="20">
        <f>K314+J314+I314+H314+G314+F314+E314</f>
        <v>0</v>
      </c>
      <c r="M314" s="17" t="s">
        <v>30</v>
      </c>
    </row>
    <row r="315" spans="1:13" ht="30" customHeight="1" x14ac:dyDescent="0.3">
      <c r="A315" s="40"/>
      <c r="B315" s="41"/>
      <c r="C315" s="42"/>
      <c r="D315" s="40"/>
      <c r="E315" s="22"/>
      <c r="F315" s="22"/>
      <c r="G315" s="22"/>
      <c r="H315" s="22"/>
      <c r="I315" s="22"/>
      <c r="J315" s="22"/>
      <c r="K315" s="22"/>
      <c r="L315" s="20">
        <f>K315+J315+I315+H315+G315+F315+E315</f>
        <v>0</v>
      </c>
      <c r="M315" s="17" t="s">
        <v>86</v>
      </c>
    </row>
    <row r="316" spans="1:13" ht="30" customHeight="1" x14ac:dyDescent="0.3">
      <c r="A316" s="40"/>
      <c r="B316" s="41"/>
      <c r="C316" s="42"/>
      <c r="D316" s="40"/>
      <c r="E316" s="22"/>
      <c r="F316" s="22"/>
      <c r="G316" s="22"/>
      <c r="H316" s="22"/>
      <c r="I316" s="22"/>
      <c r="J316" s="22"/>
      <c r="K316" s="22"/>
      <c r="L316" s="20"/>
      <c r="M316" s="17" t="s">
        <v>33</v>
      </c>
    </row>
    <row r="317" spans="1:13" ht="30" customHeight="1" x14ac:dyDescent="0.3">
      <c r="A317" s="40">
        <v>60</v>
      </c>
      <c r="B317" s="41" t="s">
        <v>82</v>
      </c>
      <c r="C317" s="42" t="s">
        <v>103</v>
      </c>
      <c r="D317" s="40" t="s">
        <v>26</v>
      </c>
      <c r="E317" s="22">
        <f t="shared" ref="E317:J317" si="93">E318+E319+E320+E321</f>
        <v>0</v>
      </c>
      <c r="F317" s="22">
        <f t="shared" si="93"/>
        <v>0</v>
      </c>
      <c r="G317" s="22">
        <f t="shared" si="93"/>
        <v>0</v>
      </c>
      <c r="H317" s="22">
        <f t="shared" si="93"/>
        <v>240</v>
      </c>
      <c r="I317" s="22">
        <f t="shared" si="93"/>
        <v>0</v>
      </c>
      <c r="J317" s="22">
        <f t="shared" si="93"/>
        <v>0</v>
      </c>
      <c r="K317" s="22">
        <f>+J317+I317+H317+G317+F317+E317</f>
        <v>240</v>
      </c>
      <c r="L317" s="20">
        <f>K317+J317+I317+H317+G317+F317+E317</f>
        <v>480</v>
      </c>
      <c r="M317" s="17" t="s">
        <v>94</v>
      </c>
    </row>
    <row r="318" spans="1:13" ht="30" customHeight="1" x14ac:dyDescent="0.3">
      <c r="A318" s="40"/>
      <c r="B318" s="41"/>
      <c r="C318" s="42"/>
      <c r="D318" s="40"/>
      <c r="E318" s="22"/>
      <c r="F318" s="22"/>
      <c r="G318" s="22"/>
      <c r="H318" s="22"/>
      <c r="I318" s="22"/>
      <c r="J318" s="22"/>
      <c r="K318" s="22"/>
      <c r="L318" s="20"/>
      <c r="M318" s="17" t="s">
        <v>29</v>
      </c>
    </row>
    <row r="319" spans="1:13" ht="30" customHeight="1" x14ac:dyDescent="0.3">
      <c r="A319" s="40"/>
      <c r="B319" s="41"/>
      <c r="C319" s="42"/>
      <c r="D319" s="40"/>
      <c r="E319" s="22"/>
      <c r="F319" s="22"/>
      <c r="G319" s="22"/>
      <c r="H319" s="22"/>
      <c r="I319" s="22"/>
      <c r="J319" s="22"/>
      <c r="K319" s="22"/>
      <c r="L319" s="20">
        <f>K319+J319+I319+H319+G319+F319+E319</f>
        <v>0</v>
      </c>
      <c r="M319" s="17" t="s">
        <v>30</v>
      </c>
    </row>
    <row r="320" spans="1:13" ht="30" customHeight="1" x14ac:dyDescent="0.3">
      <c r="A320" s="40"/>
      <c r="B320" s="41"/>
      <c r="C320" s="42"/>
      <c r="D320" s="40"/>
      <c r="E320" s="22"/>
      <c r="F320" s="22"/>
      <c r="G320" s="22"/>
      <c r="H320" s="98">
        <v>240</v>
      </c>
      <c r="I320" s="22"/>
      <c r="J320" s="22"/>
      <c r="K320" s="22"/>
      <c r="L320" s="20">
        <f>K320+J320+I320+H320+G320+F320+E320</f>
        <v>240</v>
      </c>
      <c r="M320" s="17" t="s">
        <v>86</v>
      </c>
    </row>
    <row r="321" spans="1:13" ht="30" customHeight="1" x14ac:dyDescent="0.3">
      <c r="A321" s="40"/>
      <c r="B321" s="41"/>
      <c r="C321" s="42"/>
      <c r="D321" s="40"/>
      <c r="E321" s="22"/>
      <c r="F321" s="22"/>
      <c r="G321" s="22"/>
      <c r="H321" s="22"/>
      <c r="I321" s="22"/>
      <c r="J321" s="22"/>
      <c r="K321" s="22"/>
      <c r="L321" s="20"/>
      <c r="M321" s="17" t="s">
        <v>33</v>
      </c>
    </row>
    <row r="322" spans="1:13" ht="30" customHeight="1" x14ac:dyDescent="0.3">
      <c r="A322" s="40">
        <v>61</v>
      </c>
      <c r="B322" s="41" t="s">
        <v>83</v>
      </c>
      <c r="C322" s="42" t="s">
        <v>103</v>
      </c>
      <c r="D322" s="40" t="s">
        <v>26</v>
      </c>
      <c r="E322" s="22">
        <f t="shared" ref="E322:K322" si="94">E323+E324+E325+E326</f>
        <v>0</v>
      </c>
      <c r="F322" s="22">
        <f t="shared" si="94"/>
        <v>0</v>
      </c>
      <c r="G322" s="22">
        <f t="shared" si="94"/>
        <v>0</v>
      </c>
      <c r="H322" s="22">
        <f t="shared" si="94"/>
        <v>0</v>
      </c>
      <c r="I322" s="22">
        <f t="shared" si="94"/>
        <v>237</v>
      </c>
      <c r="J322" s="22">
        <f t="shared" si="94"/>
        <v>0</v>
      </c>
      <c r="K322" s="22">
        <f t="shared" si="94"/>
        <v>0</v>
      </c>
      <c r="L322" s="20">
        <f>+K322+J322+I322+H322+F322+G322+E322</f>
        <v>237</v>
      </c>
      <c r="M322" s="17" t="s">
        <v>94</v>
      </c>
    </row>
    <row r="323" spans="1:13" ht="30" customHeight="1" x14ac:dyDescent="0.3">
      <c r="A323" s="40"/>
      <c r="B323" s="41"/>
      <c r="C323" s="42"/>
      <c r="D323" s="40"/>
      <c r="E323" s="22"/>
      <c r="F323" s="22"/>
      <c r="G323" s="22"/>
      <c r="H323" s="22"/>
      <c r="I323" s="22"/>
      <c r="J323" s="22"/>
      <c r="K323" s="22"/>
      <c r="L323" s="20"/>
      <c r="M323" s="17" t="s">
        <v>29</v>
      </c>
    </row>
    <row r="324" spans="1:13" ht="30" customHeight="1" x14ac:dyDescent="0.3">
      <c r="A324" s="40"/>
      <c r="B324" s="41"/>
      <c r="C324" s="42"/>
      <c r="D324" s="40"/>
      <c r="E324" s="22"/>
      <c r="F324" s="22"/>
      <c r="G324" s="22"/>
      <c r="H324" s="22"/>
      <c r="I324" s="22"/>
      <c r="J324" s="22"/>
      <c r="K324" s="22"/>
      <c r="L324" s="20">
        <f>K324+J324+I324+H324+G324+F324+E324</f>
        <v>0</v>
      </c>
      <c r="M324" s="17" t="s">
        <v>30</v>
      </c>
    </row>
    <row r="325" spans="1:13" ht="30" customHeight="1" x14ac:dyDescent="0.3">
      <c r="A325" s="40"/>
      <c r="B325" s="41"/>
      <c r="C325" s="42"/>
      <c r="D325" s="40"/>
      <c r="E325" s="22"/>
      <c r="F325" s="22"/>
      <c r="G325" s="22"/>
      <c r="H325" s="22">
        <v>0</v>
      </c>
      <c r="I325" s="22">
        <v>237</v>
      </c>
      <c r="J325" s="22"/>
      <c r="K325" s="22"/>
      <c r="L325" s="20">
        <f>K325+J325+I325+H325+G325+F325+E325</f>
        <v>237</v>
      </c>
      <c r="M325" s="17" t="s">
        <v>86</v>
      </c>
    </row>
    <row r="326" spans="1:13" ht="30" customHeight="1" x14ac:dyDescent="0.3">
      <c r="A326" s="40"/>
      <c r="B326" s="41"/>
      <c r="C326" s="42"/>
      <c r="D326" s="40"/>
      <c r="E326" s="22"/>
      <c r="F326" s="22"/>
      <c r="G326" s="22"/>
      <c r="H326" s="22"/>
      <c r="I326" s="22"/>
      <c r="J326" s="22"/>
      <c r="K326" s="22"/>
      <c r="L326" s="20"/>
      <c r="M326" s="17" t="s">
        <v>33</v>
      </c>
    </row>
    <row r="328" spans="1:13" ht="14.4" x14ac:dyDescent="0.3">
      <c r="E328" s="25"/>
      <c r="F328" s="25"/>
      <c r="G328" s="25"/>
      <c r="H328" s="25"/>
      <c r="I328" s="25"/>
      <c r="J328" s="25"/>
      <c r="K328" s="25"/>
      <c r="L328" s="25"/>
    </row>
    <row r="329" spans="1:13" ht="14.4" x14ac:dyDescent="0.3">
      <c r="E329" s="25"/>
      <c r="F329" s="25"/>
      <c r="G329" s="25"/>
      <c r="H329" s="25"/>
      <c r="I329" s="25"/>
      <c r="J329" s="25"/>
      <c r="K329" s="25"/>
      <c r="L329" s="25"/>
    </row>
    <row r="330" spans="1:13" ht="14.4" x14ac:dyDescent="0.3">
      <c r="E330" s="25"/>
      <c r="F330" s="25"/>
      <c r="G330" s="25"/>
      <c r="H330" s="25"/>
      <c r="I330" s="25"/>
      <c r="J330" s="25"/>
      <c r="K330" s="25"/>
      <c r="L330" s="25"/>
    </row>
    <row r="331" spans="1:13" ht="14.4" x14ac:dyDescent="0.3">
      <c r="E331" s="25"/>
      <c r="F331" s="25"/>
      <c r="G331" s="25"/>
      <c r="H331" s="25"/>
      <c r="I331" s="25"/>
      <c r="J331" s="25"/>
      <c r="K331" s="25"/>
      <c r="L331" s="25"/>
    </row>
    <row r="332" spans="1:13" ht="14.4" x14ac:dyDescent="0.3">
      <c r="E332" s="25"/>
      <c r="F332" s="25"/>
      <c r="G332" s="25"/>
      <c r="H332" s="25"/>
      <c r="I332" s="25"/>
      <c r="J332" s="25"/>
      <c r="K332" s="25"/>
      <c r="L332" s="25"/>
    </row>
  </sheetData>
  <mergeCells count="288">
    <mergeCell ref="I12:I13"/>
    <mergeCell ref="J12:J13"/>
    <mergeCell ref="K12:K13"/>
    <mergeCell ref="L12:L13"/>
    <mergeCell ref="A15:M15"/>
    <mergeCell ref="A11:A13"/>
    <mergeCell ref="B11:B13"/>
    <mergeCell ref="C11:C13"/>
    <mergeCell ref="D11:D13"/>
    <mergeCell ref="E11:L11"/>
    <mergeCell ref="M11:M13"/>
    <mergeCell ref="E12:E13"/>
    <mergeCell ref="F12:F13"/>
    <mergeCell ref="G12:G13"/>
    <mergeCell ref="H12:H13"/>
    <mergeCell ref="A26:A30"/>
    <mergeCell ref="C26:C30"/>
    <mergeCell ref="D26:D30"/>
    <mergeCell ref="A21:A25"/>
    <mergeCell ref="C21:C25"/>
    <mergeCell ref="D21:D25"/>
    <mergeCell ref="A16:A20"/>
    <mergeCell ref="C16:C20"/>
    <mergeCell ref="D16:D20"/>
    <mergeCell ref="B16:B20"/>
    <mergeCell ref="B21:B25"/>
    <mergeCell ref="B26:B30"/>
    <mergeCell ref="A37:A41"/>
    <mergeCell ref="C37:C41"/>
    <mergeCell ref="D37:D41"/>
    <mergeCell ref="L31:L32"/>
    <mergeCell ref="M31:M32"/>
    <mergeCell ref="F31:F32"/>
    <mergeCell ref="G31:G32"/>
    <mergeCell ref="H31:H32"/>
    <mergeCell ref="I31:I32"/>
    <mergeCell ref="J31:J32"/>
    <mergeCell ref="K31:K32"/>
    <mergeCell ref="A31:A36"/>
    <mergeCell ref="C31:C36"/>
    <mergeCell ref="D31:D36"/>
    <mergeCell ref="E31:E32"/>
    <mergeCell ref="B31:B36"/>
    <mergeCell ref="B37:B41"/>
    <mergeCell ref="A52:A56"/>
    <mergeCell ref="C52:C56"/>
    <mergeCell ref="D52:D56"/>
    <mergeCell ref="A47:A51"/>
    <mergeCell ref="C47:C51"/>
    <mergeCell ref="D47:D51"/>
    <mergeCell ref="A42:A46"/>
    <mergeCell ref="C42:C46"/>
    <mergeCell ref="D42:D46"/>
    <mergeCell ref="B42:B46"/>
    <mergeCell ref="B47:B51"/>
    <mergeCell ref="B52:B56"/>
    <mergeCell ref="A67:A71"/>
    <mergeCell ref="C67:C71"/>
    <mergeCell ref="D67:D71"/>
    <mergeCell ref="A62:A66"/>
    <mergeCell ref="C62:C66"/>
    <mergeCell ref="D62:D66"/>
    <mergeCell ref="A57:A61"/>
    <mergeCell ref="C57:C61"/>
    <mergeCell ref="D57:D61"/>
    <mergeCell ref="B57:B61"/>
    <mergeCell ref="B62:B66"/>
    <mergeCell ref="B67:B71"/>
    <mergeCell ref="A83:A87"/>
    <mergeCell ref="B83:B87"/>
    <mergeCell ref="C83:C87"/>
    <mergeCell ref="D83:D87"/>
    <mergeCell ref="A78:A82"/>
    <mergeCell ref="B78:B82"/>
    <mergeCell ref="C78:C82"/>
    <mergeCell ref="D78:D82"/>
    <mergeCell ref="A72:M72"/>
    <mergeCell ref="A73:A77"/>
    <mergeCell ref="B73:B77"/>
    <mergeCell ref="C73:C77"/>
    <mergeCell ref="D73:D77"/>
    <mergeCell ref="A98:A102"/>
    <mergeCell ref="B98:B102"/>
    <mergeCell ref="C98:C102"/>
    <mergeCell ref="D98:D102"/>
    <mergeCell ref="A93:A97"/>
    <mergeCell ref="B93:B97"/>
    <mergeCell ref="C93:C97"/>
    <mergeCell ref="D93:D97"/>
    <mergeCell ref="A88:A92"/>
    <mergeCell ref="B88:B92"/>
    <mergeCell ref="C88:C92"/>
    <mergeCell ref="D88:D92"/>
    <mergeCell ref="A113:A117"/>
    <mergeCell ref="B113:B117"/>
    <mergeCell ref="C113:C117"/>
    <mergeCell ref="D113:D117"/>
    <mergeCell ref="A108:A112"/>
    <mergeCell ref="B108:B112"/>
    <mergeCell ref="C108:C112"/>
    <mergeCell ref="D108:D112"/>
    <mergeCell ref="A103:A107"/>
    <mergeCell ref="B103:B107"/>
    <mergeCell ref="C103:C107"/>
    <mergeCell ref="D103:D107"/>
    <mergeCell ref="A123:M123"/>
    <mergeCell ref="A124:A128"/>
    <mergeCell ref="B124:B128"/>
    <mergeCell ref="C124:C128"/>
    <mergeCell ref="D124:D128"/>
    <mergeCell ref="A118:A122"/>
    <mergeCell ref="B118:B122"/>
    <mergeCell ref="C118:C122"/>
    <mergeCell ref="D118:D122"/>
    <mergeCell ref="A139:A143"/>
    <mergeCell ref="B139:B143"/>
    <mergeCell ref="C139:C143"/>
    <mergeCell ref="D139:D143"/>
    <mergeCell ref="A134:A138"/>
    <mergeCell ref="B134:B138"/>
    <mergeCell ref="C134:C138"/>
    <mergeCell ref="D134:D138"/>
    <mergeCell ref="A129:A133"/>
    <mergeCell ref="B129:B133"/>
    <mergeCell ref="C129:C133"/>
    <mergeCell ref="D129:D133"/>
    <mergeCell ref="A154:A158"/>
    <mergeCell ref="B154:B158"/>
    <mergeCell ref="C154:C158"/>
    <mergeCell ref="D154:D158"/>
    <mergeCell ref="A149:A153"/>
    <mergeCell ref="B149:B153"/>
    <mergeCell ref="C149:C153"/>
    <mergeCell ref="D149:D153"/>
    <mergeCell ref="A144:A148"/>
    <mergeCell ref="B144:B148"/>
    <mergeCell ref="C144:C148"/>
    <mergeCell ref="D144:D148"/>
    <mergeCell ref="L163:L164"/>
    <mergeCell ref="M163:M164"/>
    <mergeCell ref="E163:E164"/>
    <mergeCell ref="F163:F164"/>
    <mergeCell ref="G163:G164"/>
    <mergeCell ref="H163:H164"/>
    <mergeCell ref="I163:I164"/>
    <mergeCell ref="J163:J164"/>
    <mergeCell ref="A159:A164"/>
    <mergeCell ref="B159:B164"/>
    <mergeCell ref="C159:C164"/>
    <mergeCell ref="D159:D164"/>
    <mergeCell ref="A171:A175"/>
    <mergeCell ref="B171:B175"/>
    <mergeCell ref="C171:C175"/>
    <mergeCell ref="D171:D175"/>
    <mergeCell ref="A165:M165"/>
    <mergeCell ref="A166:A170"/>
    <mergeCell ref="B166:B170"/>
    <mergeCell ref="C166:C170"/>
    <mergeCell ref="D166:D170"/>
    <mergeCell ref="A186:A190"/>
    <mergeCell ref="B186:B190"/>
    <mergeCell ref="C186:C190"/>
    <mergeCell ref="D186:D190"/>
    <mergeCell ref="A181:A185"/>
    <mergeCell ref="B181:B185"/>
    <mergeCell ref="C181:C185"/>
    <mergeCell ref="D181:D185"/>
    <mergeCell ref="A176:A180"/>
    <mergeCell ref="B176:B180"/>
    <mergeCell ref="C176:C180"/>
    <mergeCell ref="D176:D180"/>
    <mergeCell ref="L195:L196"/>
    <mergeCell ref="M195:M196"/>
    <mergeCell ref="E195:E196"/>
    <mergeCell ref="F195:F196"/>
    <mergeCell ref="G195:G196"/>
    <mergeCell ref="H195:H196"/>
    <mergeCell ref="I195:I196"/>
    <mergeCell ref="J195:J196"/>
    <mergeCell ref="A191:A196"/>
    <mergeCell ref="B191:B196"/>
    <mergeCell ref="C191:C196"/>
    <mergeCell ref="D191:D196"/>
    <mergeCell ref="A202:A206"/>
    <mergeCell ref="B202:B206"/>
    <mergeCell ref="C202:C206"/>
    <mergeCell ref="D202:D206"/>
    <mergeCell ref="A197:A201"/>
    <mergeCell ref="B197:B201"/>
    <mergeCell ref="C197:C201"/>
    <mergeCell ref="D197:D201"/>
    <mergeCell ref="K195:K196"/>
    <mergeCell ref="A217:A221"/>
    <mergeCell ref="B217:B221"/>
    <mergeCell ref="C217:C221"/>
    <mergeCell ref="D217:D221"/>
    <mergeCell ref="A212:A216"/>
    <mergeCell ref="B212:B216"/>
    <mergeCell ref="C212:C216"/>
    <mergeCell ref="D212:D216"/>
    <mergeCell ref="A207:A211"/>
    <mergeCell ref="B207:B211"/>
    <mergeCell ref="C207:C211"/>
    <mergeCell ref="D207:D211"/>
    <mergeCell ref="A232:A236"/>
    <mergeCell ref="B232:B236"/>
    <mergeCell ref="C232:C236"/>
    <mergeCell ref="D232:D236"/>
    <mergeCell ref="A227:A231"/>
    <mergeCell ref="B227:B231"/>
    <mergeCell ref="C227:C231"/>
    <mergeCell ref="D227:D231"/>
    <mergeCell ref="A222:A226"/>
    <mergeCell ref="B222:B226"/>
    <mergeCell ref="C222:C226"/>
    <mergeCell ref="D222:D226"/>
    <mergeCell ref="A247:A251"/>
    <mergeCell ref="B247:B251"/>
    <mergeCell ref="C247:C251"/>
    <mergeCell ref="D247:D251"/>
    <mergeCell ref="A242:A246"/>
    <mergeCell ref="B242:B246"/>
    <mergeCell ref="C242:C246"/>
    <mergeCell ref="D242:D246"/>
    <mergeCell ref="A237:A241"/>
    <mergeCell ref="B237:B241"/>
    <mergeCell ref="C237:C241"/>
    <mergeCell ref="D237:D241"/>
    <mergeCell ref="A262:A266"/>
    <mergeCell ref="B262:B266"/>
    <mergeCell ref="C262:C266"/>
    <mergeCell ref="D262:D266"/>
    <mergeCell ref="A257:A261"/>
    <mergeCell ref="B257:B261"/>
    <mergeCell ref="C257:C261"/>
    <mergeCell ref="D257:D261"/>
    <mergeCell ref="A252:A256"/>
    <mergeCell ref="B252:B256"/>
    <mergeCell ref="C252:C256"/>
    <mergeCell ref="D252:D256"/>
    <mergeCell ref="A277:A281"/>
    <mergeCell ref="B277:B281"/>
    <mergeCell ref="C277:C281"/>
    <mergeCell ref="D277:D281"/>
    <mergeCell ref="A272:A276"/>
    <mergeCell ref="B272:B276"/>
    <mergeCell ref="C272:C276"/>
    <mergeCell ref="D272:D276"/>
    <mergeCell ref="A267:A271"/>
    <mergeCell ref="B267:B271"/>
    <mergeCell ref="C267:C271"/>
    <mergeCell ref="D267:D271"/>
    <mergeCell ref="A292:A296"/>
    <mergeCell ref="B292:B296"/>
    <mergeCell ref="C292:C296"/>
    <mergeCell ref="D292:D296"/>
    <mergeCell ref="A287:A291"/>
    <mergeCell ref="B287:B291"/>
    <mergeCell ref="C287:C291"/>
    <mergeCell ref="D287:D291"/>
    <mergeCell ref="A282:A286"/>
    <mergeCell ref="B282:B286"/>
    <mergeCell ref="C282:C286"/>
    <mergeCell ref="D282:D286"/>
    <mergeCell ref="A307:A311"/>
    <mergeCell ref="B307:B311"/>
    <mergeCell ref="C307:C311"/>
    <mergeCell ref="D307:D311"/>
    <mergeCell ref="A302:A306"/>
    <mergeCell ref="B302:B306"/>
    <mergeCell ref="C302:C306"/>
    <mergeCell ref="D302:D306"/>
    <mergeCell ref="A297:A301"/>
    <mergeCell ref="B297:B301"/>
    <mergeCell ref="C297:C301"/>
    <mergeCell ref="D297:D301"/>
    <mergeCell ref="A322:A326"/>
    <mergeCell ref="B322:B326"/>
    <mergeCell ref="C322:C326"/>
    <mergeCell ref="D322:D326"/>
    <mergeCell ref="A317:A321"/>
    <mergeCell ref="B317:B321"/>
    <mergeCell ref="C317:C321"/>
    <mergeCell ref="D317:D321"/>
    <mergeCell ref="A312:A316"/>
    <mergeCell ref="B312:B316"/>
    <mergeCell ref="C312:C316"/>
    <mergeCell ref="D312:D316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sqref="A1:R12"/>
    </sheetView>
  </sheetViews>
  <sheetFormatPr defaultRowHeight="14.4" x14ac:dyDescent="0.3"/>
  <sheetData>
    <row r="1" spans="1:18" ht="15" thickBot="1" x14ac:dyDescent="0.35">
      <c r="A1" s="71" t="s">
        <v>5</v>
      </c>
      <c r="B1" s="76" t="s">
        <v>6</v>
      </c>
      <c r="C1" s="77"/>
      <c r="D1" s="71" t="s">
        <v>7</v>
      </c>
      <c r="E1" s="71" t="s">
        <v>8</v>
      </c>
      <c r="F1" s="82" t="s">
        <v>9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4"/>
      <c r="R1" s="71" t="s">
        <v>10</v>
      </c>
    </row>
    <row r="2" spans="1:18" ht="27.6" x14ac:dyDescent="0.3">
      <c r="A2" s="72"/>
      <c r="B2" s="78"/>
      <c r="C2" s="79"/>
      <c r="D2" s="72"/>
      <c r="E2" s="72"/>
      <c r="F2" s="12" t="s">
        <v>11</v>
      </c>
      <c r="G2" s="12" t="s">
        <v>13</v>
      </c>
      <c r="H2" s="12" t="s">
        <v>14</v>
      </c>
      <c r="I2" s="12" t="s">
        <v>14</v>
      </c>
      <c r="J2" s="12" t="s">
        <v>16</v>
      </c>
      <c r="K2" s="12" t="s">
        <v>17</v>
      </c>
      <c r="L2" s="12" t="s">
        <v>18</v>
      </c>
      <c r="M2" s="12" t="s">
        <v>19</v>
      </c>
      <c r="N2" s="12" t="s">
        <v>20</v>
      </c>
      <c r="O2" s="12" t="s">
        <v>21</v>
      </c>
      <c r="P2" s="12" t="s">
        <v>22</v>
      </c>
      <c r="Q2" s="74" t="s">
        <v>23</v>
      </c>
      <c r="R2" s="72"/>
    </row>
    <row r="3" spans="1:18" ht="15" thickBot="1" x14ac:dyDescent="0.35">
      <c r="A3" s="73"/>
      <c r="B3" s="80"/>
      <c r="C3" s="81"/>
      <c r="D3" s="73"/>
      <c r="E3" s="73"/>
      <c r="F3" s="13" t="s">
        <v>12</v>
      </c>
      <c r="G3" s="13" t="s">
        <v>12</v>
      </c>
      <c r="H3" s="13" t="s">
        <v>15</v>
      </c>
      <c r="I3" s="13" t="s">
        <v>12</v>
      </c>
      <c r="J3" s="13" t="s">
        <v>15</v>
      </c>
      <c r="K3" s="13" t="s">
        <v>15</v>
      </c>
      <c r="L3" s="13" t="s">
        <v>15</v>
      </c>
      <c r="M3" s="13" t="s">
        <v>15</v>
      </c>
      <c r="N3" s="13" t="s">
        <v>15</v>
      </c>
      <c r="O3" s="13" t="s">
        <v>15</v>
      </c>
      <c r="P3" s="13" t="s">
        <v>15</v>
      </c>
      <c r="Q3" s="75"/>
      <c r="R3" s="73"/>
    </row>
    <row r="4" spans="1:18" ht="16.2" thickBot="1" x14ac:dyDescent="0.35">
      <c r="A4" s="11">
        <v>1</v>
      </c>
      <c r="B4" s="82">
        <v>2</v>
      </c>
      <c r="C4" s="84"/>
      <c r="D4" s="13">
        <v>3</v>
      </c>
      <c r="E4" s="13">
        <v>4</v>
      </c>
      <c r="F4" s="15">
        <v>5</v>
      </c>
      <c r="G4" s="15">
        <v>6</v>
      </c>
      <c r="H4" s="15">
        <v>7</v>
      </c>
      <c r="I4" s="15">
        <v>8</v>
      </c>
      <c r="J4" s="15">
        <v>9</v>
      </c>
      <c r="K4" s="15">
        <v>10</v>
      </c>
      <c r="L4" s="13">
        <v>11</v>
      </c>
      <c r="M4" s="15">
        <v>12</v>
      </c>
      <c r="N4" s="15">
        <v>13</v>
      </c>
      <c r="O4" s="15">
        <v>14</v>
      </c>
      <c r="P4" s="15">
        <v>15</v>
      </c>
      <c r="Q4" s="15">
        <v>16</v>
      </c>
      <c r="R4" s="15">
        <v>17</v>
      </c>
    </row>
    <row r="5" spans="1:18" ht="15" thickBot="1" x14ac:dyDescent="0.35">
      <c r="A5" s="82" t="s">
        <v>24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4"/>
    </row>
    <row r="6" spans="1:18" ht="15.6" x14ac:dyDescent="0.3">
      <c r="A6" s="71">
        <v>1</v>
      </c>
      <c r="B6" s="85" t="s">
        <v>25</v>
      </c>
      <c r="C6" s="86"/>
      <c r="D6" s="71" t="s">
        <v>85</v>
      </c>
      <c r="E6" s="91" t="s">
        <v>26</v>
      </c>
      <c r="F6" s="94">
        <f t="shared" ref="F6:P6" si="0">F8+F9+F10+F12</f>
        <v>0</v>
      </c>
      <c r="G6" s="94">
        <f t="shared" si="0"/>
        <v>0</v>
      </c>
      <c r="H6" s="94">
        <f t="shared" si="0"/>
        <v>0</v>
      </c>
      <c r="I6" s="94">
        <f t="shared" si="0"/>
        <v>0</v>
      </c>
      <c r="J6" s="94">
        <f t="shared" si="0"/>
        <v>0</v>
      </c>
      <c r="K6" s="94">
        <f t="shared" si="0"/>
        <v>0</v>
      </c>
      <c r="L6" s="94">
        <f t="shared" si="0"/>
        <v>0</v>
      </c>
      <c r="M6" s="94">
        <f t="shared" si="0"/>
        <v>0</v>
      </c>
      <c r="N6" s="94">
        <f t="shared" si="0"/>
        <v>0</v>
      </c>
      <c r="O6" s="94">
        <f t="shared" si="0"/>
        <v>0</v>
      </c>
      <c r="P6" s="94">
        <f t="shared" si="0"/>
        <v>0</v>
      </c>
      <c r="Q6" s="94">
        <f>SUM(F6+G6+H6+J6+K6+L6)</f>
        <v>0</v>
      </c>
      <c r="R6" s="4" t="s">
        <v>27</v>
      </c>
    </row>
    <row r="7" spans="1:18" ht="31.8" thickBot="1" x14ac:dyDescent="0.35">
      <c r="A7" s="72"/>
      <c r="B7" s="87"/>
      <c r="C7" s="88"/>
      <c r="D7" s="72"/>
      <c r="E7" s="92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5" t="s">
        <v>28</v>
      </c>
    </row>
    <row r="8" spans="1:18" ht="47.4" thickBot="1" x14ac:dyDescent="0.35">
      <c r="A8" s="72"/>
      <c r="B8" s="87"/>
      <c r="C8" s="88"/>
      <c r="D8" s="72"/>
      <c r="E8" s="92"/>
      <c r="F8" s="7">
        <f t="shared" ref="F8:P10" si="1">F15+F27+F54</f>
        <v>0</v>
      </c>
      <c r="G8" s="7">
        <f t="shared" si="1"/>
        <v>0</v>
      </c>
      <c r="H8" s="7">
        <f t="shared" si="1"/>
        <v>0</v>
      </c>
      <c r="I8" s="7">
        <f t="shared" si="1"/>
        <v>0</v>
      </c>
      <c r="J8" s="7">
        <f t="shared" si="1"/>
        <v>0</v>
      </c>
      <c r="K8" s="7">
        <f t="shared" si="1"/>
        <v>0</v>
      </c>
      <c r="L8" s="7">
        <f t="shared" si="1"/>
        <v>0</v>
      </c>
      <c r="M8" s="7">
        <f t="shared" si="1"/>
        <v>0</v>
      </c>
      <c r="N8" s="7">
        <f t="shared" si="1"/>
        <v>0</v>
      </c>
      <c r="O8" s="7">
        <f t="shared" si="1"/>
        <v>0</v>
      </c>
      <c r="P8" s="7">
        <f t="shared" si="1"/>
        <v>0</v>
      </c>
      <c r="Q8" s="7">
        <f>SUM(F8:L8)</f>
        <v>0</v>
      </c>
      <c r="R8" s="15" t="s">
        <v>29</v>
      </c>
    </row>
    <row r="9" spans="1:18" ht="31.8" thickBot="1" x14ac:dyDescent="0.35">
      <c r="A9" s="72"/>
      <c r="B9" s="87"/>
      <c r="C9" s="88"/>
      <c r="D9" s="72"/>
      <c r="E9" s="92"/>
      <c r="F9" s="8">
        <f t="shared" si="1"/>
        <v>0</v>
      </c>
      <c r="G9" s="8">
        <f t="shared" si="1"/>
        <v>0</v>
      </c>
      <c r="H9" s="7">
        <f t="shared" si="1"/>
        <v>0</v>
      </c>
      <c r="I9" s="7">
        <f t="shared" si="1"/>
        <v>0</v>
      </c>
      <c r="J9" s="7">
        <f t="shared" si="1"/>
        <v>0</v>
      </c>
      <c r="K9" s="8">
        <f t="shared" si="1"/>
        <v>0</v>
      </c>
      <c r="L9" s="8">
        <f t="shared" si="1"/>
        <v>0</v>
      </c>
      <c r="M9" s="7">
        <f t="shared" si="1"/>
        <v>0</v>
      </c>
      <c r="N9" s="7">
        <f t="shared" si="1"/>
        <v>0</v>
      </c>
      <c r="O9" s="7">
        <f t="shared" si="1"/>
        <v>0</v>
      </c>
      <c r="P9" s="7">
        <f t="shared" si="1"/>
        <v>0</v>
      </c>
      <c r="Q9" s="7">
        <f>SUM(F9:L9)</f>
        <v>0</v>
      </c>
      <c r="R9" s="15" t="s">
        <v>30</v>
      </c>
    </row>
    <row r="10" spans="1:18" ht="31.2" x14ac:dyDescent="0.3">
      <c r="A10" s="72"/>
      <c r="B10" s="87"/>
      <c r="C10" s="88"/>
      <c r="D10" s="72"/>
      <c r="E10" s="92"/>
      <c r="F10" s="94">
        <f t="shared" si="1"/>
        <v>0</v>
      </c>
      <c r="G10" s="94">
        <f t="shared" si="1"/>
        <v>0</v>
      </c>
      <c r="H10" s="94">
        <f t="shared" si="1"/>
        <v>0</v>
      </c>
      <c r="I10" s="94">
        <f t="shared" si="1"/>
        <v>0</v>
      </c>
      <c r="J10" s="94">
        <f t="shared" si="1"/>
        <v>0</v>
      </c>
      <c r="K10" s="94">
        <f t="shared" si="1"/>
        <v>0</v>
      </c>
      <c r="L10" s="94">
        <f t="shared" si="1"/>
        <v>0</v>
      </c>
      <c r="M10" s="96">
        <f t="shared" si="1"/>
        <v>0</v>
      </c>
      <c r="N10" s="96">
        <f t="shared" si="1"/>
        <v>0</v>
      </c>
      <c r="O10" s="96">
        <f t="shared" si="1"/>
        <v>0</v>
      </c>
      <c r="P10" s="96">
        <f t="shared" si="1"/>
        <v>0</v>
      </c>
      <c r="Q10" s="96">
        <f>(F10+G10+H10+J10+K10+L10)</f>
        <v>0</v>
      </c>
      <c r="R10" s="14" t="s">
        <v>31</v>
      </c>
    </row>
    <row r="11" spans="1:18" ht="16.2" thickBot="1" x14ac:dyDescent="0.35">
      <c r="A11" s="72"/>
      <c r="B11" s="87"/>
      <c r="C11" s="88"/>
      <c r="D11" s="72"/>
      <c r="E11" s="92"/>
      <c r="F11" s="95"/>
      <c r="G11" s="95"/>
      <c r="H11" s="95"/>
      <c r="I11" s="95"/>
      <c r="J11" s="95"/>
      <c r="K11" s="95"/>
      <c r="L11" s="95"/>
      <c r="M11" s="97"/>
      <c r="N11" s="97"/>
      <c r="O11" s="97"/>
      <c r="P11" s="97"/>
      <c r="Q11" s="97"/>
      <c r="R11" s="15" t="s">
        <v>32</v>
      </c>
    </row>
    <row r="12" spans="1:18" ht="31.8" thickBot="1" x14ac:dyDescent="0.35">
      <c r="A12" s="73"/>
      <c r="B12" s="89"/>
      <c r="C12" s="90"/>
      <c r="D12" s="73"/>
      <c r="E12" s="93"/>
      <c r="F12" s="8">
        <f t="shared" ref="F12:N12" si="2">F19+F31+F58</f>
        <v>0</v>
      </c>
      <c r="G12" s="8">
        <f t="shared" si="2"/>
        <v>0</v>
      </c>
      <c r="H12" s="8">
        <f t="shared" si="2"/>
        <v>0</v>
      </c>
      <c r="I12" s="8">
        <f t="shared" si="2"/>
        <v>0</v>
      </c>
      <c r="J12" s="8">
        <f t="shared" si="2"/>
        <v>0</v>
      </c>
      <c r="K12" s="8">
        <f t="shared" si="2"/>
        <v>0</v>
      </c>
      <c r="L12" s="8">
        <f t="shared" si="2"/>
        <v>0</v>
      </c>
      <c r="M12" s="7">
        <f t="shared" si="2"/>
        <v>0</v>
      </c>
      <c r="N12" s="7">
        <f t="shared" si="2"/>
        <v>0</v>
      </c>
      <c r="O12" s="7"/>
      <c r="P12" s="7">
        <f>P19+P31+P58</f>
        <v>0</v>
      </c>
      <c r="Q12" s="7">
        <f xml:space="preserve"> SUM(F12+G12+H12+J12+K12+L12)</f>
        <v>0</v>
      </c>
      <c r="R12" s="15" t="s">
        <v>33</v>
      </c>
    </row>
  </sheetData>
  <mergeCells count="37">
    <mergeCell ref="N10:N11"/>
    <mergeCell ref="O10:O11"/>
    <mergeCell ref="P10:P11"/>
    <mergeCell ref="Q10:Q11"/>
    <mergeCell ref="P6:P7"/>
    <mergeCell ref="Q6:Q7"/>
    <mergeCell ref="N6:N7"/>
    <mergeCell ref="O6:O7"/>
    <mergeCell ref="M6:M7"/>
    <mergeCell ref="F10:F11"/>
    <mergeCell ref="G10:G11"/>
    <mergeCell ref="H10:H11"/>
    <mergeCell ref="I10:I11"/>
    <mergeCell ref="J10:J11"/>
    <mergeCell ref="B4:C4"/>
    <mergeCell ref="A5:R5"/>
    <mergeCell ref="A6:A12"/>
    <mergeCell ref="B6:C12"/>
    <mergeCell ref="D6:D12"/>
    <mergeCell ref="E6:E12"/>
    <mergeCell ref="F6:F7"/>
    <mergeCell ref="G6:G7"/>
    <mergeCell ref="H6:H7"/>
    <mergeCell ref="I6:I7"/>
    <mergeCell ref="K10:K11"/>
    <mergeCell ref="L10:L11"/>
    <mergeCell ref="M10:M11"/>
    <mergeCell ref="J6:J7"/>
    <mergeCell ref="K6:K7"/>
    <mergeCell ref="L6:L7"/>
    <mergeCell ref="R1:R3"/>
    <mergeCell ref="Q2:Q3"/>
    <mergeCell ref="A1:A3"/>
    <mergeCell ref="B1:C3"/>
    <mergeCell ref="D1:D3"/>
    <mergeCell ref="E1:E3"/>
    <mergeCell ref="F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программы (2)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2025-06-11T03:53:16Z</dcterms:modified>
</cp:coreProperties>
</file>