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tektor\Desktop\Рабочий стол\программы 2025\Программа Транспорт\"/>
    </mc:Choice>
  </mc:AlternateContent>
  <bookViews>
    <workbookView xWindow="480" yWindow="75" windowWidth="18195" windowHeight="11760" activeTab="2"/>
  </bookViews>
  <sheets>
    <sheet name="Лист1" sheetId="1" r:id="rId1"/>
    <sheet name="Лист2" sheetId="2" r:id="rId2"/>
    <sheet name="Лист3" sheetId="3" r:id="rId3"/>
  </sheets>
  <calcPr calcId="152511"/>
  <fileRecoveryPr repairLoad="1"/>
</workbook>
</file>

<file path=xl/calcChain.xml><?xml version="1.0" encoding="utf-8"?>
<calcChain xmlns="http://schemas.openxmlformats.org/spreadsheetml/2006/main">
  <c r="H16" i="3" l="1"/>
  <c r="I15" i="3"/>
  <c r="J16" i="3"/>
  <c r="J15" i="3"/>
  <c r="J12" i="3"/>
  <c r="E12" i="3"/>
  <c r="H15" i="3"/>
  <c r="H12" i="3"/>
  <c r="I12" i="3"/>
  <c r="J96" i="3"/>
  <c r="G12" i="3"/>
  <c r="J6" i="3" l="1"/>
  <c r="J57" i="3"/>
  <c r="J54" i="3"/>
  <c r="G54" i="3" l="1"/>
  <c r="I16" i="3" l="1"/>
  <c r="G16" i="3"/>
  <c r="G15" i="3"/>
  <c r="F16" i="3"/>
  <c r="F15" i="3"/>
  <c r="F12" i="3"/>
  <c r="E16" i="3"/>
  <c r="E15" i="3"/>
  <c r="J46" i="3" l="1"/>
  <c r="J42" i="3"/>
  <c r="J10" i="3"/>
  <c r="J9" i="3"/>
  <c r="J40" i="3" l="1"/>
  <c r="J39" i="3"/>
  <c r="J36" i="3"/>
  <c r="J30" i="3"/>
  <c r="J34" i="3"/>
  <c r="J27" i="3"/>
  <c r="J28" i="3"/>
  <c r="J24" i="3"/>
  <c r="J22" i="3"/>
  <c r="J18" i="3"/>
  <c r="G36" i="2" l="1"/>
  <c r="F22" i="2" l="1"/>
  <c r="F19" i="2"/>
  <c r="F26" i="2" l="1"/>
  <c r="G26" i="2"/>
  <c r="F23" i="2" l="1"/>
  <c r="E23" i="2"/>
  <c r="F18" i="2"/>
  <c r="G18" i="2"/>
  <c r="G17" i="2" s="1"/>
  <c r="H18" i="2"/>
  <c r="H17" i="2" s="1"/>
  <c r="E18" i="2"/>
  <c r="E19" i="2"/>
  <c r="F21" i="2"/>
  <c r="G21" i="2"/>
  <c r="H21" i="2"/>
  <c r="H22" i="2"/>
  <c r="E21" i="2"/>
  <c r="E22" i="2"/>
  <c r="I25" i="2" l="1"/>
  <c r="I24" i="2"/>
  <c r="F36" i="2"/>
  <c r="H36" i="2"/>
  <c r="E36" i="2"/>
  <c r="I36" i="2" l="1"/>
  <c r="I23" i="2"/>
  <c r="E26" i="2"/>
  <c r="E33" i="2"/>
  <c r="E42" i="2"/>
  <c r="E51" i="2"/>
  <c r="I30" i="2"/>
  <c r="F33" i="2"/>
  <c r="G33" i="2"/>
  <c r="H33" i="2"/>
  <c r="I37" i="2"/>
  <c r="I38" i="2"/>
  <c r="E20" i="2" l="1"/>
  <c r="E17" i="2"/>
  <c r="F42" i="2"/>
  <c r="H42" i="2"/>
  <c r="F51" i="2"/>
  <c r="G51" i="2"/>
  <c r="I49" i="2"/>
  <c r="I41" i="2"/>
  <c r="I43" i="2"/>
  <c r="I44" i="2"/>
  <c r="I39" i="2"/>
  <c r="I40" i="2"/>
  <c r="I31" i="2"/>
  <c r="I32" i="2"/>
  <c r="I33" i="2"/>
  <c r="I34" i="2"/>
  <c r="I35" i="2"/>
  <c r="I29" i="2"/>
  <c r="I28" i="2"/>
  <c r="I27" i="2"/>
  <c r="I21" i="2"/>
  <c r="I22" i="2"/>
  <c r="H26" i="2"/>
  <c r="F20" i="2" l="1"/>
  <c r="F17" i="2"/>
  <c r="I51" i="2"/>
  <c r="I26" i="2"/>
  <c r="I19" i="2"/>
  <c r="I20" i="2" l="1"/>
  <c r="I18" i="2"/>
  <c r="J30" i="1"/>
  <c r="H29" i="1"/>
  <c r="G29" i="1"/>
  <c r="G25" i="1"/>
  <c r="H25" i="1"/>
  <c r="I25" i="1"/>
  <c r="J26" i="1"/>
  <c r="J27" i="1"/>
  <c r="I29" i="1"/>
  <c r="J29" i="1" l="1"/>
  <c r="H23" i="1"/>
  <c r="G23" i="1" l="1"/>
  <c r="G19" i="1" l="1"/>
  <c r="H19" i="1"/>
  <c r="I23" i="1" l="1"/>
  <c r="I22" i="1"/>
  <c r="I21" i="1" l="1"/>
  <c r="I18" i="1"/>
  <c r="I17" i="1" s="1"/>
  <c r="J34" i="1"/>
  <c r="J35" i="1"/>
  <c r="F33" i="1"/>
  <c r="G33" i="1"/>
  <c r="H33" i="1"/>
  <c r="I33" i="1"/>
  <c r="E33" i="1"/>
  <c r="J33" i="1" l="1"/>
  <c r="J39" i="1" l="1"/>
  <c r="J38" i="1"/>
  <c r="I37" i="1"/>
  <c r="H37" i="1"/>
  <c r="G37" i="1"/>
  <c r="F37" i="1"/>
  <c r="E37" i="1"/>
  <c r="J37" i="1" l="1"/>
  <c r="J62" i="1"/>
  <c r="J61" i="1"/>
  <c r="I60" i="1"/>
  <c r="H60" i="1"/>
  <c r="G60" i="1"/>
  <c r="F60" i="1"/>
  <c r="J60" i="1" l="1"/>
  <c r="J50" i="1" l="1"/>
  <c r="J49" i="1"/>
  <c r="I48" i="1"/>
  <c r="H48" i="1"/>
  <c r="G48" i="1"/>
  <c r="F48" i="1"/>
  <c r="E48" i="1"/>
  <c r="J48" i="1" l="1"/>
  <c r="F44" i="1"/>
  <c r="G44" i="1"/>
  <c r="H44" i="1"/>
  <c r="I44" i="1"/>
  <c r="E44" i="1"/>
  <c r="G41" i="1"/>
  <c r="H41" i="1"/>
  <c r="I41" i="1"/>
  <c r="J45" i="1"/>
  <c r="J46" i="1"/>
  <c r="J42" i="1"/>
  <c r="J43" i="1"/>
  <c r="H17" i="1"/>
  <c r="G17" i="1" l="1"/>
  <c r="I19" i="1"/>
  <c r="J44" i="1"/>
  <c r="J41" i="1"/>
  <c r="I42" i="2"/>
  <c r="I17" i="2"/>
</calcChain>
</file>

<file path=xl/sharedStrings.xml><?xml version="1.0" encoding="utf-8"?>
<sst xmlns="http://schemas.openxmlformats.org/spreadsheetml/2006/main" count="336" uniqueCount="83">
  <si>
    <t>Сумма затрат (тыс. рублей)</t>
  </si>
  <si>
    <t>Источники финансирования</t>
  </si>
  <si>
    <t>Всего</t>
  </si>
  <si>
    <t>краевой бюджет</t>
  </si>
  <si>
    <t>местный бюджет</t>
  </si>
  <si>
    <t>Председатель комитета ЖКХ</t>
  </si>
  <si>
    <t>Председатель комитета ЖКХ, ГУП ДХ " Северо-Восточное ДСУ"</t>
  </si>
  <si>
    <t xml:space="preserve">всего </t>
  </si>
  <si>
    <t>Задача, мероприятие</t>
  </si>
  <si>
    <t>Перечень  мероприятий муниципальной программы</t>
  </si>
  <si>
    <t xml:space="preserve">Председатель комитета ЖКХ, </t>
  </si>
  <si>
    <t>к муниципальной программе</t>
  </si>
  <si>
    <t>Цель: Развитие современной и эффективной транспортной инфраструктуры</t>
  </si>
  <si>
    <t>Мероприятие 1.1 Ремонт улично-дорожной сети  с. Залесово</t>
  </si>
  <si>
    <t>ул. Октябрьская</t>
  </si>
  <si>
    <t xml:space="preserve"> ул. Почтовая</t>
  </si>
  <si>
    <t xml:space="preserve"> дороги округа</t>
  </si>
  <si>
    <t>«Комплексное развитие  системы транспортной инфраструктуры в Залесовском муниципальном округе Алтайского края  на 2023-2026 годы»</t>
  </si>
  <si>
    <t xml:space="preserve">«Комплексное развитие  системы </t>
  </si>
  <si>
    <t>транспортной инфраструктуры</t>
  </si>
  <si>
    <t>в Залесовском муниципальном округе</t>
  </si>
  <si>
    <t>Алтайского края  на 2023-2026 годы»</t>
  </si>
  <si>
    <t>Участники программы</t>
  </si>
  <si>
    <t>Место размещение объекта</t>
  </si>
  <si>
    <t>Администрация Залесовского мунципального округа, отдел по жилищно-коммунальному хозяйству,  ГУП ДХ "Северо-Восточное ДРСУ"</t>
  </si>
  <si>
    <t>Администрация Залесовского мунципального округа, отдел по жилищно-коммунальному хозяйству,  ГУП ДХ "Северо-Восточное ДСУ"</t>
  </si>
  <si>
    <t>МУБ "Сервис"</t>
  </si>
  <si>
    <t xml:space="preserve"> Задача 1. Формирование  сети автомобильных  дорог, отвечающей современным потребностям развивающейся экономики, снижение аварийности и травматизма на автомобильных  дорогах  и приведение в нормативное состояние сети автомобильных дорог общего пользования местного значения</t>
  </si>
  <si>
    <t>Мероприятия 2.8  Содержание, ремонт, реконструкция, дорог,  являющихся муниципальной собственностью</t>
  </si>
  <si>
    <t>Залесовский МО</t>
  </si>
  <si>
    <t>ул. Партизанская</t>
  </si>
  <si>
    <t>ул.Совестская</t>
  </si>
  <si>
    <t xml:space="preserve"> Мероприятие 1.2   разработка проекто сметной документации, мост через  р.Жерновку</t>
  </si>
  <si>
    <t>Комсомольская</t>
  </si>
  <si>
    <t>Октяборьская</t>
  </si>
  <si>
    <t xml:space="preserve">                                                                                                                                                                                                    Приложение 2</t>
  </si>
  <si>
    <t>Мероприятия 2.9  исполнение и утверждения схемы дислокации дорожных знаков територии Залесовского муниципального округа</t>
  </si>
  <si>
    <t>Администрация Залесовского мунципального округа, отдел по жилищно-коммунальному хозяйству</t>
  </si>
  <si>
    <t>Мероприятие 2.5 устройство пешеходгого тратуара с.Залесово у ЗСОШ №1</t>
  </si>
  <si>
    <t xml:space="preserve">Мероприятие 2.10 Реконструкция участка автомобильной дороги по ул. Партизанская с мостом через р. Жерновка в районе дома по ул. Советская, 54 в с. Залесово </t>
  </si>
  <si>
    <t>местныйбюджет</t>
  </si>
  <si>
    <t>всего</t>
  </si>
  <si>
    <t>Мероприятие 2.11ремонт УДС в с. Думчево ул. Совхозна от дома №34 до здания ФАПА.</t>
  </si>
  <si>
    <t>Мероприятие 2.12 Ремонт УДС в с. Пещерка от ул. Кооперативная № 2, ул. Совхозная.</t>
  </si>
  <si>
    <t>Мероприятие 2.13 ремонт УДС в с. Черемушкино ул. Николаева от дома №1 ул. Советская.</t>
  </si>
  <si>
    <t>Источник Финансироания</t>
  </si>
  <si>
    <t>27.12.2022  г. № 758/1</t>
  </si>
  <si>
    <t xml:space="preserve"> Мероприятия 1.1 Закупка товаров, работ и услуг для муниципальных нужд</t>
  </si>
  <si>
    <t>Мероприятие 1.2 Ремонт улично-дорожной сети  с. Залесово, ул. Октябрьская, Почтовая, Советская, Партизанская</t>
  </si>
  <si>
    <t>Мероприятие 1.3   разработка проекто сметной документации, мост через  р.Жерновку</t>
  </si>
  <si>
    <t xml:space="preserve">Мероприятие 1.4 Ремонт УДС с. Залесово, ул. Комсомольская от площади Ленина по пересечения с ул. Октябрьской
</t>
  </si>
  <si>
    <t>Мероприятия 1.5  Содержание, ремонт, реконструкция, дорог,  являющихся муниципальной собственностью</t>
  </si>
  <si>
    <t>Мероприятия 1.6  исполнение и утверждения схемы дислокации дорожных знаков територии Залесовского муниципального округа</t>
  </si>
  <si>
    <t xml:space="preserve">Мероприятие 1.7 Реконструкция участка автомобильной дороги по ул. Партизанская с мостом через р. Жерновка в районе дома по ул. Советская, 54 в с. Залесово </t>
  </si>
  <si>
    <t>Мероприятие 1.8 ремонт УДС в с. Думчево ул. Совхозна от дома №34 до здания ФАПА.</t>
  </si>
  <si>
    <t>Мероприятие 1.9 Ремонт УДС в с. Пещерка от ул. Кооперативная № 2, ул. Совхозная.</t>
  </si>
  <si>
    <t>Мероприятие 1.10 ремонт УДС в с. Черемушкино ул. Николаева от дома №1 ул. Советская.</t>
  </si>
  <si>
    <t xml:space="preserve">                                                                                                                     Таблица 3</t>
  </si>
  <si>
    <t>№ п/п</t>
  </si>
  <si>
    <t>Цель , задачи мероприятие</t>
  </si>
  <si>
    <t>Сумма расходов, тыс. руб.</t>
  </si>
  <si>
    <t>Мероприятие 1.4 Ремонт УДС с. Залесово, ул. Комсомольская от площади Ленина по пересечения с ул. Октябрьской</t>
  </si>
  <si>
    <t>в том числе</t>
  </si>
  <si>
    <t>кравевой бюджет</t>
  </si>
  <si>
    <t>федеральный бюждет</t>
  </si>
  <si>
    <t>внебюджетные источники</t>
  </si>
  <si>
    <t>Мероприятия 1.1 Закупка товаров, работ и услуг для муниципальных нужд</t>
  </si>
  <si>
    <t>2023 год</t>
  </si>
  <si>
    <t>2024 год</t>
  </si>
  <si>
    <t>2025 год</t>
  </si>
  <si>
    <t>2026 год</t>
  </si>
  <si>
    <t>Таблица 3</t>
  </si>
  <si>
    <t>Срок реализации</t>
  </si>
  <si>
    <t>Мероприятие 1.3   разработка проектно- сметной документации, мост через  р.Жерновку</t>
  </si>
  <si>
    <t>Администрация Залесовского муниципального округа, отдел по жилищно-коммунальному хозяйству, МБУ "Сервис".</t>
  </si>
  <si>
    <t>Мероприятие 1.11. Ремонт автостанции с. Залесово</t>
  </si>
  <si>
    <t xml:space="preserve">Мероприятие 1.12 Лизинк  </t>
  </si>
  <si>
    <t>Мероприятие 1.13 Ремонт УДС с. Залесово,пер. Школьный</t>
  </si>
  <si>
    <t>2027 год</t>
  </si>
  <si>
    <t xml:space="preserve">Перечень мероприятий муниципальной программы «Комплексное развитие  системы транспортной инфраструктуры в Залесовском муниципальном округе Алтайского края
  на 2023-2027 годы»
</t>
  </si>
  <si>
    <t xml:space="preserve">2023-2027 </t>
  </si>
  <si>
    <t>2023-2027</t>
  </si>
  <si>
    <t>Мероприятие 1.14 Ремонт УДС с. Залесово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</si>
</sst>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0" xfId="0" applyFont="1" applyBorder="1"/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" fontId="4" fillId="0" borderId="13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top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28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13" xfId="0" applyNumberFormat="1" applyFont="1" applyBorder="1"/>
    <xf numFmtId="2" fontId="5" fillId="0" borderId="21" xfId="0" applyNumberFormat="1" applyFont="1" applyBorder="1"/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vertical="top" wrapText="1"/>
    </xf>
    <xf numFmtId="0" fontId="5" fillId="0" borderId="16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3" xfId="0" applyFont="1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0" fillId="0" borderId="1" xfId="0" applyBorder="1" applyAlignme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/>
    <xf numFmtId="0" fontId="0" fillId="0" borderId="2" xfId="0" applyBorder="1" applyAlignment="1"/>
    <xf numFmtId="0" fontId="1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horizontal="justify" vertical="top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justify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/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6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4" fillId="0" borderId="24" xfId="0" applyFont="1" applyBorder="1" applyAlignment="1">
      <alignment horizontal="justify" vertical="top"/>
    </xf>
    <xf numFmtId="0" fontId="4" fillId="0" borderId="1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24" xfId="0" applyFont="1" applyBorder="1" applyAlignment="1">
      <alignment horizontal="justify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4" fillId="0" borderId="29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6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zoomScale="85" zoomScaleNormal="85" workbookViewId="0">
      <selection activeCell="G17" sqref="G17"/>
    </sheetView>
  </sheetViews>
  <sheetFormatPr defaultRowHeight="18.75" x14ac:dyDescent="0.3"/>
  <cols>
    <col min="1" max="1" width="29.140625" style="1" customWidth="1"/>
    <col min="2" max="2" width="24" style="1" customWidth="1"/>
    <col min="3" max="3" width="11.28515625" style="1" customWidth="1"/>
    <col min="4" max="4" width="25.140625" style="1" customWidth="1"/>
    <col min="5" max="5" width="15.42578125" style="6" bestFit="1" customWidth="1"/>
    <col min="6" max="6" width="11.5703125" style="1" customWidth="1"/>
    <col min="7" max="7" width="11.140625" style="1" customWidth="1"/>
    <col min="8" max="8" width="9.7109375" style="1" customWidth="1"/>
    <col min="9" max="9" width="0.140625" style="1" customWidth="1"/>
    <col min="10" max="10" width="12.5703125" style="7" customWidth="1"/>
    <col min="11" max="11" width="21.7109375" style="1" customWidth="1"/>
    <col min="12" max="12" width="0.28515625" style="1" customWidth="1"/>
  </cols>
  <sheetData>
    <row r="1" spans="1:12" ht="19.5" customHeight="1" x14ac:dyDescent="0.25">
      <c r="A1" s="112" t="s">
        <v>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0.7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19.5" customHeight="1" x14ac:dyDescent="0.25">
      <c r="A3" s="10"/>
      <c r="B3" s="10"/>
      <c r="C3" s="10"/>
      <c r="D3" s="10"/>
      <c r="E3" s="11"/>
      <c r="F3" s="10"/>
      <c r="G3" s="10"/>
      <c r="H3" s="114" t="s">
        <v>11</v>
      </c>
      <c r="I3" s="114"/>
      <c r="J3" s="114"/>
      <c r="K3" s="114"/>
      <c r="L3" s="114"/>
    </row>
    <row r="4" spans="1:12" ht="19.5" customHeight="1" x14ac:dyDescent="0.25">
      <c r="A4" s="10"/>
      <c r="B4" s="10"/>
      <c r="C4" s="10"/>
      <c r="D4" s="10"/>
      <c r="E4" s="11"/>
      <c r="F4" s="10"/>
      <c r="G4" s="10"/>
      <c r="H4" s="114" t="s">
        <v>18</v>
      </c>
      <c r="I4" s="114"/>
      <c r="J4" s="114"/>
      <c r="K4" s="114"/>
      <c r="L4" s="114"/>
    </row>
    <row r="5" spans="1:12" ht="19.5" customHeight="1" x14ac:dyDescent="0.25">
      <c r="A5" s="10"/>
      <c r="B5" s="10"/>
      <c r="C5" s="10"/>
      <c r="D5" s="10"/>
      <c r="E5" s="11"/>
      <c r="F5" s="10"/>
      <c r="G5" s="10"/>
      <c r="H5" s="114" t="s">
        <v>19</v>
      </c>
      <c r="I5" s="114"/>
      <c r="J5" s="114"/>
      <c r="K5" s="114"/>
      <c r="L5" s="114"/>
    </row>
    <row r="6" spans="1:12" ht="19.5" customHeight="1" x14ac:dyDescent="0.25">
      <c r="A6" s="10"/>
      <c r="B6" s="10"/>
      <c r="C6" s="10"/>
      <c r="D6" s="10"/>
      <c r="E6" s="11"/>
      <c r="F6" s="10"/>
      <c r="G6" s="10"/>
      <c r="H6" s="114" t="s">
        <v>20</v>
      </c>
      <c r="I6" s="114"/>
      <c r="J6" s="114"/>
      <c r="K6" s="114"/>
      <c r="L6" s="114"/>
    </row>
    <row r="7" spans="1:12" ht="19.5" customHeight="1" x14ac:dyDescent="0.25">
      <c r="A7" s="10"/>
      <c r="B7" s="10"/>
      <c r="C7" s="10"/>
      <c r="D7" s="10"/>
      <c r="E7" s="11"/>
      <c r="F7" s="10"/>
      <c r="G7" s="10"/>
      <c r="H7" s="114" t="s">
        <v>21</v>
      </c>
      <c r="I7" s="114"/>
      <c r="J7" s="114"/>
      <c r="K7" s="114"/>
      <c r="L7" s="12"/>
    </row>
    <row r="8" spans="1:12" ht="18" customHeight="1" x14ac:dyDescent="0.25">
      <c r="A8" s="10"/>
      <c r="B8" s="10"/>
      <c r="C8" s="10"/>
      <c r="D8" s="10"/>
      <c r="E8" s="11"/>
      <c r="F8" s="10"/>
      <c r="G8" s="10"/>
      <c r="H8" s="114" t="s">
        <v>46</v>
      </c>
      <c r="I8" s="114"/>
      <c r="J8" s="114"/>
      <c r="K8" s="114"/>
      <c r="L8" s="114"/>
    </row>
    <row r="9" spans="1:12" ht="3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ht="25.15" customHeight="1" x14ac:dyDescent="0.25">
      <c r="A10" s="115" t="s">
        <v>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ht="15" customHeight="1" x14ac:dyDescent="0.25">
      <c r="A11" s="115" t="s">
        <v>17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0.7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t="35.25" hidden="1" customHeight="1" x14ac:dyDescent="0.2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ht="0.75" hidden="1" customHeight="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9"/>
    </row>
    <row r="15" spans="1:12" ht="21.75" customHeight="1" x14ac:dyDescent="0.25">
      <c r="A15" s="125" t="s">
        <v>8</v>
      </c>
      <c r="B15" s="125" t="s">
        <v>23</v>
      </c>
      <c r="C15" s="132" t="s">
        <v>22</v>
      </c>
      <c r="D15" s="133"/>
      <c r="E15" s="90" t="s">
        <v>0</v>
      </c>
      <c r="F15" s="90"/>
      <c r="G15" s="90"/>
      <c r="H15" s="90"/>
      <c r="I15" s="90"/>
      <c r="J15" s="126"/>
      <c r="K15" s="125" t="s">
        <v>1</v>
      </c>
      <c r="L15" s="100"/>
    </row>
    <row r="16" spans="1:12" ht="25.9" customHeight="1" x14ac:dyDescent="0.25">
      <c r="A16" s="125"/>
      <c r="B16" s="125"/>
      <c r="C16" s="134"/>
      <c r="D16" s="135"/>
      <c r="E16" s="7">
        <v>2023</v>
      </c>
      <c r="F16" s="7">
        <v>2024</v>
      </c>
      <c r="G16" s="7">
        <v>2025</v>
      </c>
      <c r="H16" s="7">
        <v>2026</v>
      </c>
      <c r="I16" s="7"/>
      <c r="J16" s="7" t="s">
        <v>7</v>
      </c>
      <c r="K16" s="125"/>
      <c r="L16" s="100"/>
    </row>
    <row r="17" spans="1:12" ht="32.25" customHeight="1" x14ac:dyDescent="0.3">
      <c r="A17" s="67" t="s">
        <v>12</v>
      </c>
      <c r="B17" s="125"/>
      <c r="C17" s="136" t="s">
        <v>25</v>
      </c>
      <c r="D17" s="137"/>
      <c r="E17" s="14">
        <v>34718</v>
      </c>
      <c r="F17" s="6">
        <v>30578.2</v>
      </c>
      <c r="G17" s="6">
        <f>SUM(G18:G20)</f>
        <v>10061.5</v>
      </c>
      <c r="H17" s="6">
        <f>SUM(H18:H20)</f>
        <v>10041.5</v>
      </c>
      <c r="I17" s="6" t="e">
        <f>SUM(I18:I20)</f>
        <v>#REF!</v>
      </c>
      <c r="J17" s="13">
        <v>85400.2</v>
      </c>
      <c r="K17" s="1" t="s">
        <v>2</v>
      </c>
      <c r="L17" s="100"/>
    </row>
    <row r="18" spans="1:12" ht="27" customHeight="1" x14ac:dyDescent="0.3">
      <c r="A18" s="68"/>
      <c r="B18" s="125"/>
      <c r="C18" s="138"/>
      <c r="D18" s="139"/>
      <c r="E18" s="14">
        <v>23483</v>
      </c>
      <c r="F18" s="6">
        <v>2661</v>
      </c>
      <c r="G18" s="6">
        <v>2557.5</v>
      </c>
      <c r="H18" s="6">
        <v>2557.5</v>
      </c>
      <c r="I18" s="4" t="e">
        <f>SUM(I22+#REF!)</f>
        <v>#REF!</v>
      </c>
      <c r="J18" s="13">
        <v>31259</v>
      </c>
      <c r="K18" s="1" t="s">
        <v>3</v>
      </c>
      <c r="L18" s="100"/>
    </row>
    <row r="19" spans="1:12" ht="28.15" customHeight="1" x14ac:dyDescent="0.25">
      <c r="A19" s="68"/>
      <c r="B19" s="125"/>
      <c r="C19" s="138"/>
      <c r="D19" s="139"/>
      <c r="E19" s="83">
        <v>6947.9</v>
      </c>
      <c r="F19" s="83">
        <v>27917.200000000001</v>
      </c>
      <c r="G19" s="83">
        <f>SUM(G23)</f>
        <v>7504</v>
      </c>
      <c r="H19" s="83">
        <f>SUM(H23)</f>
        <v>7484</v>
      </c>
      <c r="I19" s="76" t="e">
        <f>SUM(I23+#REF!)</f>
        <v>#REF!</v>
      </c>
      <c r="J19" s="83">
        <v>49853.1</v>
      </c>
      <c r="K19" s="78" t="s">
        <v>4</v>
      </c>
      <c r="L19" s="100"/>
    </row>
    <row r="20" spans="1:12" ht="1.1499999999999999" customHeight="1" x14ac:dyDescent="0.25">
      <c r="A20" s="124"/>
      <c r="B20" s="125"/>
      <c r="C20" s="140"/>
      <c r="D20" s="141"/>
      <c r="E20" s="84"/>
      <c r="F20" s="84"/>
      <c r="G20" s="84"/>
      <c r="H20" s="84"/>
      <c r="I20" s="97"/>
      <c r="J20" s="84"/>
      <c r="K20" s="144"/>
      <c r="L20" s="100"/>
    </row>
    <row r="21" spans="1:12" ht="43.5" customHeight="1" x14ac:dyDescent="0.25">
      <c r="A21" s="67" t="s">
        <v>27</v>
      </c>
      <c r="B21" s="76" t="s">
        <v>29</v>
      </c>
      <c r="C21" s="136" t="s">
        <v>25</v>
      </c>
      <c r="D21" s="137"/>
      <c r="E21" s="2">
        <v>34483</v>
      </c>
      <c r="F21" s="2">
        <v>30578.2</v>
      </c>
      <c r="G21" s="2">
        <v>10137</v>
      </c>
      <c r="H21" s="2">
        <v>10117</v>
      </c>
      <c r="I21" s="2">
        <f>SUM(I22:I24)</f>
        <v>0</v>
      </c>
      <c r="J21" s="2">
        <v>85315.199999999997</v>
      </c>
      <c r="K21" s="2" t="s">
        <v>2</v>
      </c>
      <c r="L21" s="100"/>
    </row>
    <row r="22" spans="1:12" ht="25.5" customHeight="1" x14ac:dyDescent="0.3">
      <c r="A22" s="68"/>
      <c r="B22" s="147"/>
      <c r="C22" s="138"/>
      <c r="D22" s="139"/>
      <c r="E22" s="7">
        <v>23483</v>
      </c>
      <c r="F22" s="7">
        <v>2661</v>
      </c>
      <c r="G22" s="7">
        <v>2557.5</v>
      </c>
      <c r="H22" s="7">
        <v>2557.5</v>
      </c>
      <c r="I22" s="7">
        <f>SUM(I26+I30+I34)</f>
        <v>0</v>
      </c>
      <c r="J22" s="7">
        <v>31259</v>
      </c>
      <c r="K22" s="1" t="s">
        <v>3</v>
      </c>
      <c r="L22" s="100"/>
    </row>
    <row r="23" spans="1:12" ht="16.899999999999999" customHeight="1" x14ac:dyDescent="0.25">
      <c r="A23" s="68"/>
      <c r="B23" s="147"/>
      <c r="C23" s="138"/>
      <c r="D23" s="139"/>
      <c r="E23" s="83">
        <v>6947.9</v>
      </c>
      <c r="F23" s="83">
        <v>27917.200000000001</v>
      </c>
      <c r="G23" s="83">
        <f>SUM(G27+G31+G43+G62)</f>
        <v>7504</v>
      </c>
      <c r="H23" s="83">
        <f>SUM(H27+H31+H43+H62)</f>
        <v>7484</v>
      </c>
      <c r="I23" s="83">
        <f>SUM(I27+I31+I35)</f>
        <v>0</v>
      </c>
      <c r="J23" s="83">
        <v>49853.1</v>
      </c>
      <c r="K23" s="78" t="s">
        <v>4</v>
      </c>
      <c r="L23" s="100"/>
    </row>
    <row r="24" spans="1:12" ht="204.6" customHeight="1" x14ac:dyDescent="0.25">
      <c r="A24" s="124"/>
      <c r="B24" s="82"/>
      <c r="C24" s="140"/>
      <c r="D24" s="141"/>
      <c r="E24" s="84"/>
      <c r="F24" s="84"/>
      <c r="G24" s="84"/>
      <c r="H24" s="84"/>
      <c r="I24" s="84"/>
      <c r="J24" s="84"/>
      <c r="K24" s="144"/>
      <c r="L24" s="100"/>
    </row>
    <row r="25" spans="1:12" ht="24" customHeight="1" x14ac:dyDescent="0.3">
      <c r="A25" s="71" t="s">
        <v>13</v>
      </c>
      <c r="B25" s="1" t="s">
        <v>14</v>
      </c>
      <c r="C25" s="91" t="s">
        <v>24</v>
      </c>
      <c r="D25" s="127"/>
      <c r="E25" s="16">
        <v>18669.7</v>
      </c>
      <c r="F25" s="9">
        <v>12000</v>
      </c>
      <c r="G25" s="9">
        <f>SUM(G26:G28)</f>
        <v>1104.5</v>
      </c>
      <c r="H25" s="9">
        <f>SUM(H26:H28)</f>
        <v>1104.5</v>
      </c>
      <c r="I25" s="4">
        <f>SUM(I26:I28)</f>
        <v>0</v>
      </c>
      <c r="J25" s="7">
        <v>32879</v>
      </c>
      <c r="K25" s="1" t="s">
        <v>2</v>
      </c>
      <c r="L25" s="123"/>
    </row>
    <row r="26" spans="1:12" ht="20.25" customHeight="1" x14ac:dyDescent="0.3">
      <c r="A26" s="73"/>
      <c r="B26" s="1" t="s">
        <v>15</v>
      </c>
      <c r="C26" s="128"/>
      <c r="D26" s="129"/>
      <c r="E26" s="16">
        <v>18594.7</v>
      </c>
      <c r="F26" s="9">
        <v>0</v>
      </c>
      <c r="G26" s="9">
        <v>1029.5</v>
      </c>
      <c r="H26" s="9">
        <v>1029.5</v>
      </c>
      <c r="I26" s="4"/>
      <c r="J26" s="7">
        <f>SUM(E26:I26)</f>
        <v>20653.7</v>
      </c>
      <c r="K26" s="1" t="s">
        <v>3</v>
      </c>
      <c r="L26" s="123"/>
    </row>
    <row r="27" spans="1:12" ht="15" customHeight="1" x14ac:dyDescent="0.3">
      <c r="A27" s="73"/>
      <c r="B27" s="15" t="s">
        <v>31</v>
      </c>
      <c r="C27" s="128"/>
      <c r="D27" s="129"/>
      <c r="E27" s="83">
        <v>75</v>
      </c>
      <c r="F27" s="83">
        <v>12000</v>
      </c>
      <c r="G27" s="83">
        <v>75</v>
      </c>
      <c r="H27" s="83">
        <v>75</v>
      </c>
      <c r="I27" s="76"/>
      <c r="J27" s="83">
        <f>SUM(E27:I27)</f>
        <v>12225</v>
      </c>
      <c r="K27" s="76" t="s">
        <v>4</v>
      </c>
      <c r="L27" s="123"/>
    </row>
    <row r="28" spans="1:12" ht="42.75" customHeight="1" x14ac:dyDescent="0.3">
      <c r="A28" s="73"/>
      <c r="B28" s="15" t="s">
        <v>30</v>
      </c>
      <c r="C28" s="130"/>
      <c r="D28" s="131"/>
      <c r="E28" s="87"/>
      <c r="F28" s="87"/>
      <c r="G28" s="87"/>
      <c r="H28" s="87"/>
      <c r="I28" s="85"/>
      <c r="J28" s="87"/>
      <c r="K28" s="85"/>
      <c r="L28" s="123"/>
    </row>
    <row r="29" spans="1:12" ht="21" customHeight="1" x14ac:dyDescent="0.3">
      <c r="A29" s="120" t="s">
        <v>32</v>
      </c>
      <c r="B29" s="81"/>
      <c r="C29" s="91" t="s">
        <v>24</v>
      </c>
      <c r="D29" s="127"/>
      <c r="E29" s="9">
        <v>0</v>
      </c>
      <c r="F29" s="9">
        <v>5066.6000000000004</v>
      </c>
      <c r="G29" s="9">
        <f>SUM(G30:G32)</f>
        <v>1029.5</v>
      </c>
      <c r="H29" s="9">
        <f>SUM(H30:H32)</f>
        <v>1029.5</v>
      </c>
      <c r="I29" s="4">
        <f>SUM(I30:I32)</f>
        <v>0</v>
      </c>
      <c r="J29" s="7">
        <f>SUM(E29:I29)</f>
        <v>7125.6</v>
      </c>
      <c r="K29" s="1" t="s">
        <v>2</v>
      </c>
      <c r="L29" s="123"/>
    </row>
    <row r="30" spans="1:12" x14ac:dyDescent="0.3">
      <c r="A30" s="121"/>
      <c r="B30" s="86"/>
      <c r="C30" s="128"/>
      <c r="D30" s="129"/>
      <c r="E30" s="9">
        <v>0</v>
      </c>
      <c r="F30" s="9">
        <v>5066.6000000000004</v>
      </c>
      <c r="G30" s="9">
        <v>1029.5</v>
      </c>
      <c r="H30" s="9">
        <v>1029.5</v>
      </c>
      <c r="I30" s="4"/>
      <c r="J30" s="7">
        <f>SUM(E30:I30)</f>
        <v>7125.6</v>
      </c>
      <c r="K30" s="1" t="s">
        <v>3</v>
      </c>
      <c r="L30" s="123"/>
    </row>
    <row r="31" spans="1:12" ht="15" customHeight="1" x14ac:dyDescent="0.3">
      <c r="A31" s="121"/>
      <c r="B31" s="1" t="s">
        <v>30</v>
      </c>
      <c r="C31" s="128"/>
      <c r="D31" s="129"/>
      <c r="E31" s="83">
        <v>0</v>
      </c>
      <c r="F31" s="83">
        <v>0</v>
      </c>
      <c r="G31" s="83">
        <v>0</v>
      </c>
      <c r="H31" s="83">
        <v>0</v>
      </c>
      <c r="I31" s="142"/>
      <c r="J31" s="83">
        <v>0</v>
      </c>
      <c r="K31" s="76" t="s">
        <v>4</v>
      </c>
      <c r="L31" s="123"/>
    </row>
    <row r="32" spans="1:12" ht="39.75" customHeight="1" x14ac:dyDescent="0.25">
      <c r="A32" s="122"/>
      <c r="B32" s="81"/>
      <c r="C32" s="130"/>
      <c r="D32" s="131"/>
      <c r="E32" s="87"/>
      <c r="F32" s="87"/>
      <c r="G32" s="87"/>
      <c r="H32" s="87"/>
      <c r="I32" s="143"/>
      <c r="J32" s="87"/>
      <c r="K32" s="85"/>
      <c r="L32" s="123"/>
    </row>
    <row r="33" spans="1:12" ht="1.1499999999999999" customHeight="1" x14ac:dyDescent="0.3">
      <c r="A33" s="90"/>
      <c r="B33" s="86"/>
      <c r="D33" s="4"/>
      <c r="E33" s="6">
        <f>SUM(E34:E36)</f>
        <v>0</v>
      </c>
      <c r="F33" s="4">
        <f>SUM(F34:F36)</f>
        <v>0</v>
      </c>
      <c r="G33" s="4">
        <f>SUM(G34:G36)</f>
        <v>0</v>
      </c>
      <c r="H33" s="4">
        <f>SUM(H34:H36)</f>
        <v>0</v>
      </c>
      <c r="I33" s="4">
        <f>SUM(I34:I36)</f>
        <v>0</v>
      </c>
      <c r="J33" s="7">
        <f>SUM(E33:I33)</f>
        <v>0</v>
      </c>
      <c r="K33" s="1" t="s">
        <v>2</v>
      </c>
      <c r="L33" s="100" t="s">
        <v>5</v>
      </c>
    </row>
    <row r="34" spans="1:12" hidden="1" x14ac:dyDescent="0.3">
      <c r="A34" s="90"/>
      <c r="D34" s="4"/>
      <c r="F34" s="4"/>
      <c r="G34" s="4"/>
      <c r="H34" s="4"/>
      <c r="I34" s="4"/>
      <c r="J34" s="7">
        <f>SUM(E34:I34)</f>
        <v>0</v>
      </c>
      <c r="K34" s="1" t="s">
        <v>3</v>
      </c>
      <c r="L34" s="100"/>
    </row>
    <row r="35" spans="1:12" hidden="1" x14ac:dyDescent="0.3">
      <c r="A35" s="90"/>
      <c r="C35" s="81"/>
      <c r="D35" s="81"/>
      <c r="E35" s="88"/>
      <c r="F35" s="81"/>
      <c r="G35" s="81"/>
      <c r="H35" s="81"/>
      <c r="I35" s="81"/>
      <c r="J35" s="83">
        <f>SUM(E35:I35)</f>
        <v>0</v>
      </c>
      <c r="K35" s="78" t="s">
        <v>4</v>
      </c>
      <c r="L35" s="100"/>
    </row>
    <row r="36" spans="1:12" ht="63.75" hidden="1" customHeight="1" x14ac:dyDescent="0.3">
      <c r="A36" s="90"/>
      <c r="C36" s="82"/>
      <c r="D36" s="82"/>
      <c r="E36" s="89"/>
      <c r="F36" s="82"/>
      <c r="G36" s="82"/>
      <c r="H36" s="82"/>
      <c r="I36" s="82"/>
      <c r="J36" s="84"/>
      <c r="K36" s="144"/>
      <c r="L36" s="100"/>
    </row>
    <row r="37" spans="1:12" ht="30.75" hidden="1" customHeight="1" x14ac:dyDescent="0.3">
      <c r="A37" s="109"/>
      <c r="D37" s="4"/>
      <c r="E37" s="6">
        <f>SUM(E38:E40)</f>
        <v>0</v>
      </c>
      <c r="F37" s="4">
        <f>SUM(F38:F40)</f>
        <v>0</v>
      </c>
      <c r="G37" s="4">
        <f>SUM(G38:G40)</f>
        <v>0</v>
      </c>
      <c r="H37" s="4">
        <f>SUM(H38:H40)</f>
        <v>0</v>
      </c>
      <c r="I37" s="4">
        <f>SUM(I38:I40)</f>
        <v>0</v>
      </c>
      <c r="J37" s="7">
        <f>SUM(E37:I37)</f>
        <v>0</v>
      </c>
      <c r="K37" s="1" t="s">
        <v>2</v>
      </c>
      <c r="L37" s="100" t="s">
        <v>6</v>
      </c>
    </row>
    <row r="38" spans="1:12" hidden="1" x14ac:dyDescent="0.3">
      <c r="A38" s="119"/>
      <c r="D38" s="4"/>
      <c r="F38" s="4"/>
      <c r="G38" s="4"/>
      <c r="H38" s="4"/>
      <c r="I38" s="4"/>
      <c r="J38" s="7">
        <f>SUM(E38:I38)</f>
        <v>0</v>
      </c>
      <c r="K38" s="1" t="s">
        <v>3</v>
      </c>
      <c r="L38" s="100"/>
    </row>
    <row r="39" spans="1:12" hidden="1" x14ac:dyDescent="0.3">
      <c r="A39" s="119"/>
      <c r="C39" s="81"/>
      <c r="D39" s="81"/>
      <c r="E39" s="88"/>
      <c r="F39" s="81"/>
      <c r="G39" s="80"/>
      <c r="H39" s="80"/>
      <c r="I39" s="80"/>
      <c r="J39" s="83">
        <f>SUM(E39:I39)</f>
        <v>0</v>
      </c>
      <c r="K39" s="78" t="s">
        <v>4</v>
      </c>
      <c r="L39" s="100"/>
    </row>
    <row r="40" spans="1:12" ht="46.5" hidden="1" customHeight="1" x14ac:dyDescent="0.3">
      <c r="A40" s="118"/>
      <c r="C40" s="82"/>
      <c r="D40" s="82"/>
      <c r="E40" s="89"/>
      <c r="F40" s="82"/>
      <c r="G40" s="69"/>
      <c r="H40" s="69"/>
      <c r="I40" s="69"/>
      <c r="J40" s="84"/>
      <c r="K40" s="144"/>
      <c r="L40" s="100"/>
    </row>
    <row r="41" spans="1:12" ht="18.75" customHeight="1" x14ac:dyDescent="0.3">
      <c r="A41" s="67" t="s">
        <v>38</v>
      </c>
      <c r="C41" s="91" t="s">
        <v>25</v>
      </c>
      <c r="D41" s="92"/>
      <c r="E41" s="6">
        <v>0</v>
      </c>
      <c r="F41" s="7">
        <v>2687.8</v>
      </c>
      <c r="G41" s="7">
        <f>SUM(G42:G43)</f>
        <v>35</v>
      </c>
      <c r="H41" s="7">
        <f>SUM(H42:H43)</f>
        <v>15</v>
      </c>
      <c r="I41" s="7">
        <f>SUM(I42:I43)</f>
        <v>0</v>
      </c>
      <c r="J41" s="7">
        <f t="shared" ref="J41:J46" si="0">SUM(E41:I41)</f>
        <v>2737.8</v>
      </c>
      <c r="K41" s="1" t="s">
        <v>2</v>
      </c>
      <c r="L41" s="100"/>
    </row>
    <row r="42" spans="1:12" x14ac:dyDescent="0.3">
      <c r="A42" s="68"/>
      <c r="B42" s="1" t="s">
        <v>33</v>
      </c>
      <c r="C42" s="93"/>
      <c r="D42" s="94"/>
      <c r="E42" s="6">
        <v>0</v>
      </c>
      <c r="F42" s="7">
        <v>2661</v>
      </c>
      <c r="G42" s="7">
        <v>0</v>
      </c>
      <c r="H42" s="7">
        <v>0</v>
      </c>
      <c r="I42" s="7"/>
      <c r="J42" s="7">
        <f t="shared" si="0"/>
        <v>2661</v>
      </c>
      <c r="K42" s="1" t="s">
        <v>3</v>
      </c>
      <c r="L42" s="100"/>
    </row>
    <row r="43" spans="1:12" x14ac:dyDescent="0.3">
      <c r="A43" s="68"/>
      <c r="B43" s="1" t="s">
        <v>34</v>
      </c>
      <c r="C43" s="93"/>
      <c r="D43" s="94"/>
      <c r="E43" s="6">
        <v>0</v>
      </c>
      <c r="F43" s="7">
        <v>26.8</v>
      </c>
      <c r="G43" s="7">
        <v>35</v>
      </c>
      <c r="H43" s="7">
        <v>15</v>
      </c>
      <c r="I43" s="7"/>
      <c r="J43" s="7">
        <f t="shared" si="0"/>
        <v>76.8</v>
      </c>
      <c r="K43" s="1" t="s">
        <v>4</v>
      </c>
      <c r="L43" s="100"/>
    </row>
    <row r="44" spans="1:12" ht="38.25" customHeight="1" x14ac:dyDescent="0.3">
      <c r="A44" s="145"/>
      <c r="B44" s="81"/>
      <c r="C44" s="95"/>
      <c r="D44" s="96"/>
      <c r="E44" s="7">
        <f>SUM(E45:E47)</f>
        <v>0</v>
      </c>
      <c r="F44" s="7">
        <f>SUM(F45:F47)</f>
        <v>0</v>
      </c>
      <c r="G44" s="7">
        <f>SUM(G45:G47)</f>
        <v>0</v>
      </c>
      <c r="H44" s="7">
        <f>SUM(H45:H47)</f>
        <v>0</v>
      </c>
      <c r="I44" s="7">
        <f>SUM(I45:I47)</f>
        <v>0</v>
      </c>
      <c r="J44" s="7">
        <f t="shared" si="0"/>
        <v>0</v>
      </c>
      <c r="K44" s="1" t="s">
        <v>2</v>
      </c>
      <c r="L44" s="100" t="s">
        <v>6</v>
      </c>
    </row>
    <row r="45" spans="1:12" ht="18.75" hidden="1" customHeight="1" x14ac:dyDescent="0.3">
      <c r="A45" s="145"/>
      <c r="B45" s="82"/>
      <c r="D45" s="4"/>
      <c r="F45" s="7"/>
      <c r="G45" s="7"/>
      <c r="H45" s="7"/>
      <c r="I45" s="7"/>
      <c r="J45" s="7">
        <f t="shared" si="0"/>
        <v>0</v>
      </c>
      <c r="K45" s="1" t="s">
        <v>3</v>
      </c>
      <c r="L45" s="100"/>
    </row>
    <row r="46" spans="1:12" ht="18.75" hidden="1" customHeight="1" x14ac:dyDescent="0.3">
      <c r="A46" s="145"/>
      <c r="C46" s="76"/>
      <c r="D46" s="76"/>
      <c r="E46" s="88"/>
      <c r="F46" s="83"/>
      <c r="G46" s="83"/>
      <c r="H46" s="83"/>
      <c r="I46" s="83"/>
      <c r="J46" s="83">
        <f t="shared" si="0"/>
        <v>0</v>
      </c>
      <c r="K46" s="78" t="s">
        <v>4</v>
      </c>
      <c r="L46" s="100"/>
    </row>
    <row r="47" spans="1:12" ht="39.75" hidden="1" customHeight="1" x14ac:dyDescent="0.3">
      <c r="A47" s="146"/>
      <c r="C47" s="97"/>
      <c r="D47" s="97"/>
      <c r="E47" s="89"/>
      <c r="F47" s="84"/>
      <c r="G47" s="84"/>
      <c r="H47" s="84"/>
      <c r="I47" s="84"/>
      <c r="J47" s="84"/>
      <c r="K47" s="144"/>
      <c r="L47" s="100"/>
    </row>
    <row r="48" spans="1:12" hidden="1" x14ac:dyDescent="0.3">
      <c r="A48" s="90"/>
      <c r="D48" s="4"/>
      <c r="E48" s="6">
        <f>SUM(E49:E51)</f>
        <v>0</v>
      </c>
      <c r="F48" s="7">
        <f>SUM(F49:F51)</f>
        <v>0</v>
      </c>
      <c r="G48" s="7">
        <f>SUM(G49:G51)</f>
        <v>0</v>
      </c>
      <c r="H48" s="7">
        <f>SUM(H49:H51)</f>
        <v>0</v>
      </c>
      <c r="I48" s="7">
        <f>SUM(I49:I51)</f>
        <v>0</v>
      </c>
      <c r="J48" s="7">
        <f>SUM(E48:I48)</f>
        <v>0</v>
      </c>
      <c r="K48" s="1" t="s">
        <v>2</v>
      </c>
      <c r="L48" s="100" t="s">
        <v>10</v>
      </c>
    </row>
    <row r="49" spans="1:12" hidden="1" x14ac:dyDescent="0.3">
      <c r="A49" s="90"/>
      <c r="D49" s="4"/>
      <c r="F49" s="7"/>
      <c r="G49" s="7"/>
      <c r="H49" s="7"/>
      <c r="I49" s="7"/>
      <c r="J49" s="7">
        <f>SUM(E49:I49)</f>
        <v>0</v>
      </c>
      <c r="K49" s="18" t="s">
        <v>3</v>
      </c>
      <c r="L49" s="100"/>
    </row>
    <row r="50" spans="1:12" ht="15" hidden="1" x14ac:dyDescent="0.25">
      <c r="A50" s="90"/>
      <c r="B50" s="109"/>
      <c r="C50" s="81"/>
      <c r="D50" s="80"/>
      <c r="E50" s="88"/>
      <c r="F50" s="83"/>
      <c r="G50" s="83"/>
      <c r="H50" s="83"/>
      <c r="I50" s="83"/>
      <c r="J50" s="83">
        <f>SUM(E50:I50)</f>
        <v>0</v>
      </c>
      <c r="K50" s="78" t="s">
        <v>4</v>
      </c>
      <c r="L50" s="100"/>
    </row>
    <row r="51" spans="1:12" ht="63" hidden="1" customHeight="1" x14ac:dyDescent="0.25">
      <c r="A51" s="90"/>
      <c r="B51" s="110"/>
      <c r="C51" s="86"/>
      <c r="D51" s="101"/>
      <c r="E51" s="102"/>
      <c r="F51" s="87"/>
      <c r="G51" s="87"/>
      <c r="H51" s="87"/>
      <c r="I51" s="87"/>
      <c r="J51" s="87"/>
      <c r="K51" s="78"/>
      <c r="L51" s="100"/>
    </row>
    <row r="52" spans="1:12" ht="18.75" hidden="1" customHeight="1" x14ac:dyDescent="0.3">
      <c r="A52" s="90"/>
      <c r="B52" s="111"/>
      <c r="D52" s="4"/>
      <c r="F52" s="7"/>
      <c r="G52" s="7"/>
      <c r="H52" s="7"/>
      <c r="I52" s="7"/>
      <c r="L52" s="100"/>
    </row>
    <row r="53" spans="1:12" hidden="1" x14ac:dyDescent="0.3">
      <c r="A53" s="90"/>
      <c r="B53" s="76"/>
      <c r="D53" s="4"/>
      <c r="F53" s="7"/>
      <c r="G53" s="7"/>
      <c r="H53" s="7"/>
      <c r="I53" s="7"/>
      <c r="L53" s="100"/>
    </row>
    <row r="54" spans="1:12" ht="15" hidden="1" customHeight="1" x14ac:dyDescent="0.25">
      <c r="A54" s="90"/>
      <c r="B54" s="108"/>
      <c r="C54" s="81"/>
      <c r="D54" s="80"/>
      <c r="E54" s="88"/>
      <c r="F54" s="83"/>
      <c r="G54" s="83"/>
      <c r="H54" s="83"/>
      <c r="I54" s="83"/>
      <c r="J54" s="83"/>
      <c r="K54" s="78"/>
      <c r="L54" s="100"/>
    </row>
    <row r="55" spans="1:12" ht="76.5" hidden="1" customHeight="1" x14ac:dyDescent="0.25">
      <c r="A55" s="90"/>
      <c r="B55" s="108"/>
      <c r="C55" s="86"/>
      <c r="D55" s="101"/>
      <c r="E55" s="102"/>
      <c r="F55" s="87"/>
      <c r="G55" s="87"/>
      <c r="H55" s="87"/>
      <c r="I55" s="87"/>
      <c r="J55" s="87"/>
      <c r="K55" s="78"/>
      <c r="L55" s="100"/>
    </row>
    <row r="56" spans="1:12" hidden="1" x14ac:dyDescent="0.3">
      <c r="A56" s="90"/>
      <c r="B56" s="85"/>
      <c r="D56" s="4"/>
      <c r="F56" s="7"/>
      <c r="G56" s="7"/>
      <c r="H56" s="7"/>
      <c r="I56" s="7"/>
      <c r="L56" s="100"/>
    </row>
    <row r="57" spans="1:12" hidden="1" x14ac:dyDescent="0.3">
      <c r="A57" s="90"/>
      <c r="B57" s="76"/>
      <c r="D57" s="4"/>
      <c r="F57" s="7"/>
      <c r="G57" s="7"/>
      <c r="H57" s="7"/>
      <c r="I57" s="7"/>
      <c r="L57" s="100"/>
    </row>
    <row r="58" spans="1:12" ht="15" hidden="1" x14ac:dyDescent="0.25">
      <c r="A58" s="90"/>
      <c r="B58" s="108"/>
      <c r="C58" s="81"/>
      <c r="D58" s="80"/>
      <c r="E58" s="88"/>
      <c r="F58" s="83"/>
      <c r="G58" s="83"/>
      <c r="H58" s="83"/>
      <c r="I58" s="83"/>
      <c r="J58" s="83"/>
      <c r="K58" s="78"/>
      <c r="L58" s="100"/>
    </row>
    <row r="59" spans="1:12" ht="64.5" hidden="1" customHeight="1" x14ac:dyDescent="0.25">
      <c r="A59" s="90"/>
      <c r="B59" s="108"/>
      <c r="C59" s="86"/>
      <c r="D59" s="101"/>
      <c r="E59" s="102"/>
      <c r="F59" s="87"/>
      <c r="G59" s="87"/>
      <c r="H59" s="87"/>
      <c r="I59" s="87"/>
      <c r="J59" s="87"/>
      <c r="K59" s="78"/>
      <c r="L59" s="100"/>
    </row>
    <row r="60" spans="1:12" ht="0.6" customHeight="1" x14ac:dyDescent="0.3">
      <c r="A60" s="67" t="s">
        <v>28</v>
      </c>
      <c r="B60" s="85"/>
      <c r="C60" s="103" t="s">
        <v>26</v>
      </c>
      <c r="D60" s="104"/>
      <c r="E60" s="6">
        <v>6602.9</v>
      </c>
      <c r="F60" s="7">
        <f>SUM(F61:F63)</f>
        <v>10541.7</v>
      </c>
      <c r="G60" s="7">
        <f>SUM(G61:G63)</f>
        <v>7394</v>
      </c>
      <c r="H60" s="7">
        <f>SUM(H61:H63)</f>
        <v>7394</v>
      </c>
      <c r="I60" s="7">
        <f>SUM(I61:I63)</f>
        <v>0</v>
      </c>
      <c r="J60" s="7">
        <f>SUM(E60:I60)</f>
        <v>31932.6</v>
      </c>
      <c r="K60" s="1" t="s">
        <v>2</v>
      </c>
      <c r="L60" s="100"/>
    </row>
    <row r="61" spans="1:12" x14ac:dyDescent="0.3">
      <c r="A61" s="68"/>
      <c r="B61" s="76" t="s">
        <v>16</v>
      </c>
      <c r="C61" s="105"/>
      <c r="D61" s="106"/>
      <c r="E61" s="6">
        <v>0</v>
      </c>
      <c r="F61" s="7">
        <v>0</v>
      </c>
      <c r="G61" s="7">
        <v>0</v>
      </c>
      <c r="H61" s="7">
        <v>0</v>
      </c>
      <c r="I61" s="7"/>
      <c r="J61" s="7">
        <f>SUM(E61:I61)</f>
        <v>0</v>
      </c>
      <c r="K61" s="1" t="s">
        <v>3</v>
      </c>
      <c r="L61" s="100"/>
    </row>
    <row r="62" spans="1:12" ht="15" x14ac:dyDescent="0.25">
      <c r="A62" s="68"/>
      <c r="B62" s="77"/>
      <c r="C62" s="105"/>
      <c r="D62" s="106"/>
      <c r="E62" s="83">
        <v>6602.9</v>
      </c>
      <c r="F62" s="83">
        <v>10541.7</v>
      </c>
      <c r="G62" s="83">
        <v>7394</v>
      </c>
      <c r="H62" s="83">
        <v>7394</v>
      </c>
      <c r="I62" s="83"/>
      <c r="J62" s="83">
        <f>SUM(E62:I62)</f>
        <v>31932.6</v>
      </c>
      <c r="K62" s="78" t="s">
        <v>4</v>
      </c>
      <c r="L62" s="100"/>
    </row>
    <row r="63" spans="1:12" ht="115.15" customHeight="1" x14ac:dyDescent="0.25">
      <c r="A63" s="68"/>
      <c r="B63" s="77"/>
      <c r="C63" s="105"/>
      <c r="D63" s="106"/>
      <c r="E63" s="107"/>
      <c r="F63" s="107"/>
      <c r="G63" s="107"/>
      <c r="H63" s="107"/>
      <c r="I63" s="107"/>
      <c r="J63" s="107"/>
      <c r="K63" s="76"/>
      <c r="L63" s="100"/>
    </row>
    <row r="64" spans="1:12" ht="133.15" customHeight="1" x14ac:dyDescent="0.25">
      <c r="A64" s="20" t="s">
        <v>36</v>
      </c>
      <c r="B64" s="77"/>
      <c r="C64" s="98" t="s">
        <v>37</v>
      </c>
      <c r="D64" s="99"/>
      <c r="E64" s="19">
        <v>0</v>
      </c>
      <c r="F64" s="21">
        <v>282</v>
      </c>
      <c r="G64" s="19">
        <v>0</v>
      </c>
      <c r="H64" s="19">
        <v>0</v>
      </c>
      <c r="I64" s="7"/>
      <c r="J64" s="19">
        <v>282</v>
      </c>
      <c r="K64" s="19" t="s">
        <v>4</v>
      </c>
      <c r="L64" s="17"/>
    </row>
    <row r="65" spans="1:12" ht="66" customHeight="1" x14ac:dyDescent="0.25">
      <c r="A65" s="67" t="s">
        <v>39</v>
      </c>
      <c r="B65" s="78" t="s">
        <v>29</v>
      </c>
      <c r="C65" s="70" t="s">
        <v>37</v>
      </c>
      <c r="D65" s="71"/>
      <c r="E65" s="24">
        <v>0</v>
      </c>
      <c r="F65" s="21">
        <v>0</v>
      </c>
      <c r="G65" s="24">
        <v>69700.800000000003</v>
      </c>
      <c r="H65" s="24">
        <v>0</v>
      </c>
      <c r="I65" s="7"/>
      <c r="J65" s="24">
        <v>69700.800000000003</v>
      </c>
      <c r="K65" s="24" t="s">
        <v>3</v>
      </c>
      <c r="L65" s="22"/>
    </row>
    <row r="66" spans="1:12" ht="59.45" customHeight="1" x14ac:dyDescent="0.3">
      <c r="A66" s="68"/>
      <c r="B66" s="79"/>
      <c r="C66" s="72"/>
      <c r="D66" s="73"/>
      <c r="E66" s="7">
        <v>0</v>
      </c>
      <c r="F66" s="7">
        <v>0</v>
      </c>
      <c r="G66" s="7">
        <v>704</v>
      </c>
      <c r="H66" s="7">
        <v>0</v>
      </c>
      <c r="J66" s="7">
        <v>704</v>
      </c>
      <c r="K66" s="23" t="s">
        <v>40</v>
      </c>
      <c r="L66" s="3"/>
    </row>
    <row r="67" spans="1:12" ht="37.15" customHeight="1" x14ac:dyDescent="0.3">
      <c r="A67" s="69"/>
      <c r="B67" s="79"/>
      <c r="C67" s="74"/>
      <c r="D67" s="75"/>
      <c r="E67" s="6">
        <v>0</v>
      </c>
      <c r="F67" s="6">
        <v>0</v>
      </c>
      <c r="G67" s="29">
        <v>70404.800000000003</v>
      </c>
      <c r="H67" s="6">
        <v>0</v>
      </c>
      <c r="I67" s="9"/>
      <c r="J67" s="29">
        <v>70404.800000000003</v>
      </c>
      <c r="K67" s="25" t="s">
        <v>41</v>
      </c>
      <c r="L67" s="3"/>
    </row>
    <row r="68" spans="1:12" x14ac:dyDescent="0.3">
      <c r="A68" s="67" t="s">
        <v>42</v>
      </c>
      <c r="B68" s="78" t="s">
        <v>29</v>
      </c>
      <c r="C68" s="70" t="s">
        <v>37</v>
      </c>
      <c r="D68" s="71"/>
      <c r="E68" s="26">
        <v>0</v>
      </c>
      <c r="F68" s="21">
        <v>0</v>
      </c>
      <c r="G68" s="26">
        <v>6025.4</v>
      </c>
      <c r="H68" s="26">
        <v>0</v>
      </c>
      <c r="I68" s="7"/>
      <c r="J68" s="26">
        <v>6025.4</v>
      </c>
      <c r="K68" s="26" t="s">
        <v>3</v>
      </c>
      <c r="L68" s="3"/>
    </row>
    <row r="69" spans="1:12" ht="22.15" customHeight="1" x14ac:dyDescent="0.3">
      <c r="A69" s="68"/>
      <c r="B69" s="79"/>
      <c r="C69" s="72"/>
      <c r="D69" s="73"/>
      <c r="E69" s="7">
        <v>0</v>
      </c>
      <c r="F69" s="7">
        <v>0</v>
      </c>
      <c r="G69" s="7">
        <v>60.8</v>
      </c>
      <c r="H69" s="7">
        <v>0</v>
      </c>
      <c r="I69" s="9"/>
      <c r="J69" s="7">
        <v>60.8</v>
      </c>
      <c r="K69" s="7" t="s">
        <v>40</v>
      </c>
      <c r="L69" s="3"/>
    </row>
    <row r="70" spans="1:12" ht="71.45" customHeight="1" x14ac:dyDescent="0.3">
      <c r="A70" s="69"/>
      <c r="B70" s="79"/>
      <c r="C70" s="74"/>
      <c r="D70" s="75"/>
      <c r="E70" s="6">
        <v>0</v>
      </c>
      <c r="F70" s="6">
        <v>0</v>
      </c>
      <c r="G70" s="6">
        <v>6086.18</v>
      </c>
      <c r="H70" s="6">
        <v>0</v>
      </c>
      <c r="I70" s="9"/>
      <c r="J70" s="6">
        <v>6086.18</v>
      </c>
      <c r="K70" s="25" t="s">
        <v>41</v>
      </c>
      <c r="L70" s="3"/>
    </row>
    <row r="71" spans="1:12" x14ac:dyDescent="0.3">
      <c r="A71" s="67" t="s">
        <v>43</v>
      </c>
      <c r="B71" s="78" t="s">
        <v>29</v>
      </c>
      <c r="C71" s="70" t="s">
        <v>37</v>
      </c>
      <c r="D71" s="71"/>
      <c r="E71" s="26">
        <v>0</v>
      </c>
      <c r="F71" s="21">
        <v>0</v>
      </c>
      <c r="G71" s="28">
        <v>9828.4</v>
      </c>
      <c r="H71" s="26">
        <v>0</v>
      </c>
      <c r="I71" s="7"/>
      <c r="J71" s="26">
        <v>9828.4</v>
      </c>
      <c r="K71" s="26" t="s">
        <v>3</v>
      </c>
      <c r="L71" s="3"/>
    </row>
    <row r="72" spans="1:12" x14ac:dyDescent="0.3">
      <c r="A72" s="68"/>
      <c r="B72" s="79"/>
      <c r="C72" s="72"/>
      <c r="D72" s="73"/>
      <c r="E72" s="7">
        <v>0</v>
      </c>
      <c r="F72" s="7">
        <v>0</v>
      </c>
      <c r="G72" s="7">
        <v>99.2</v>
      </c>
      <c r="H72" s="7">
        <v>0</v>
      </c>
      <c r="I72" s="9"/>
      <c r="J72" s="7">
        <v>99.2</v>
      </c>
      <c r="K72" s="7" t="s">
        <v>40</v>
      </c>
      <c r="L72" s="3"/>
    </row>
    <row r="73" spans="1:12" ht="72.599999999999994" customHeight="1" x14ac:dyDescent="0.3">
      <c r="A73" s="69"/>
      <c r="B73" s="79"/>
      <c r="C73" s="74"/>
      <c r="D73" s="75"/>
      <c r="E73" s="6">
        <v>0</v>
      </c>
      <c r="F73" s="6">
        <v>0</v>
      </c>
      <c r="G73" s="28">
        <v>9927.6299999999992</v>
      </c>
      <c r="H73" s="6">
        <v>0</v>
      </c>
      <c r="I73" s="9"/>
      <c r="J73" s="6">
        <v>9927.6299999999992</v>
      </c>
      <c r="K73" s="25" t="s">
        <v>41</v>
      </c>
      <c r="L73" s="3"/>
    </row>
    <row r="74" spans="1:12" x14ac:dyDescent="0.3">
      <c r="A74" s="67" t="s">
        <v>44</v>
      </c>
      <c r="B74" s="78" t="s">
        <v>29</v>
      </c>
      <c r="C74" s="70" t="s">
        <v>37</v>
      </c>
      <c r="D74" s="71"/>
      <c r="E74" s="26">
        <v>0</v>
      </c>
      <c r="F74" s="21">
        <v>0</v>
      </c>
      <c r="G74" s="26">
        <v>26506.5</v>
      </c>
      <c r="H74" s="26">
        <v>0</v>
      </c>
      <c r="I74" s="7"/>
      <c r="J74" s="26">
        <v>26507.5</v>
      </c>
      <c r="K74" s="26" t="s">
        <v>3</v>
      </c>
      <c r="L74" s="3"/>
    </row>
    <row r="75" spans="1:12" x14ac:dyDescent="0.3">
      <c r="A75" s="68"/>
      <c r="B75" s="79"/>
      <c r="C75" s="72"/>
      <c r="D75" s="73"/>
      <c r="E75" s="7">
        <v>0</v>
      </c>
      <c r="F75" s="7">
        <v>0</v>
      </c>
      <c r="G75" s="7">
        <v>267.7</v>
      </c>
      <c r="H75" s="7">
        <v>0</v>
      </c>
      <c r="I75" s="9"/>
      <c r="J75" s="7">
        <v>0</v>
      </c>
      <c r="K75" s="7" t="s">
        <v>40</v>
      </c>
      <c r="L75" s="3"/>
    </row>
    <row r="76" spans="1:12" ht="75" customHeight="1" x14ac:dyDescent="0.3">
      <c r="A76" s="69"/>
      <c r="B76" s="79"/>
      <c r="C76" s="74"/>
      <c r="D76" s="75"/>
      <c r="E76" s="6">
        <v>0</v>
      </c>
      <c r="F76" s="6">
        <v>0</v>
      </c>
      <c r="G76" s="6">
        <v>26774.18</v>
      </c>
      <c r="H76" s="6">
        <v>0</v>
      </c>
      <c r="I76" s="9"/>
      <c r="J76" s="6">
        <v>26774.18</v>
      </c>
      <c r="K76" s="25" t="s">
        <v>41</v>
      </c>
      <c r="L76" s="3"/>
    </row>
    <row r="77" spans="1:12" x14ac:dyDescent="0.3">
      <c r="A77" s="3"/>
      <c r="B77" s="3"/>
      <c r="C77" s="3"/>
      <c r="D77" s="3"/>
      <c r="E77" s="5"/>
      <c r="F77" s="3"/>
      <c r="G77" s="3"/>
      <c r="H77" s="3"/>
      <c r="I77" s="3"/>
      <c r="J77" s="8"/>
      <c r="K77" s="3"/>
      <c r="L77" s="3"/>
    </row>
    <row r="78" spans="1:12" x14ac:dyDescent="0.3">
      <c r="A78" s="3"/>
      <c r="B78" s="3"/>
      <c r="C78" s="3"/>
      <c r="D78" s="3"/>
      <c r="E78" s="5"/>
      <c r="F78" s="3"/>
      <c r="G78" s="3"/>
      <c r="H78" s="3"/>
      <c r="I78" s="3"/>
      <c r="J78" s="8"/>
      <c r="K78" s="3"/>
      <c r="L78" s="3"/>
    </row>
    <row r="79" spans="1:12" x14ac:dyDescent="0.3">
      <c r="A79" s="3"/>
      <c r="B79" s="3"/>
      <c r="C79" s="3"/>
      <c r="D79" s="3"/>
      <c r="E79" s="5"/>
      <c r="F79" s="3"/>
      <c r="G79" s="3"/>
      <c r="H79" s="3"/>
      <c r="I79" s="3"/>
      <c r="J79" s="8"/>
      <c r="K79" s="3"/>
      <c r="L79" s="3"/>
    </row>
    <row r="80" spans="1:12" x14ac:dyDescent="0.3">
      <c r="A80" s="3"/>
      <c r="B80" s="3"/>
      <c r="C80" s="3"/>
      <c r="D80" s="3"/>
      <c r="E80" s="5"/>
      <c r="F80" s="3"/>
      <c r="G80" s="3"/>
      <c r="H80" s="3"/>
      <c r="I80" s="3"/>
      <c r="J80" s="8"/>
      <c r="K80" s="3"/>
      <c r="L80" s="3"/>
    </row>
    <row r="81" spans="1:12" x14ac:dyDescent="0.3">
      <c r="A81" s="3"/>
      <c r="B81" s="3"/>
      <c r="C81" s="3"/>
      <c r="D81" s="3"/>
      <c r="E81" s="5"/>
      <c r="F81" s="3"/>
      <c r="G81" s="3"/>
      <c r="H81" s="3"/>
      <c r="I81" s="3"/>
      <c r="J81" s="8"/>
      <c r="K81" s="3"/>
      <c r="L81" s="3"/>
    </row>
    <row r="82" spans="1:12" x14ac:dyDescent="0.3">
      <c r="A82" s="3"/>
      <c r="B82" s="3"/>
      <c r="C82" s="3"/>
      <c r="D82" s="3"/>
      <c r="E82" s="5"/>
      <c r="F82" s="3"/>
      <c r="G82" s="3"/>
      <c r="H82" s="3"/>
      <c r="I82" s="3"/>
      <c r="J82" s="8"/>
      <c r="K82" s="3"/>
      <c r="L82" s="3"/>
    </row>
    <row r="83" spans="1:12" x14ac:dyDescent="0.3">
      <c r="A83" s="3"/>
      <c r="B83" s="3"/>
      <c r="C83" s="3"/>
      <c r="D83" s="3"/>
      <c r="E83" s="5"/>
      <c r="F83" s="3"/>
      <c r="G83" s="3"/>
      <c r="H83" s="3"/>
      <c r="I83" s="3"/>
      <c r="J83" s="8"/>
      <c r="K83" s="3"/>
      <c r="L83" s="3"/>
    </row>
    <row r="84" spans="1:12" x14ac:dyDescent="0.3">
      <c r="A84" s="3"/>
      <c r="B84" s="3"/>
      <c r="C84" s="3"/>
      <c r="D84" s="3"/>
      <c r="E84" s="5"/>
      <c r="F84" s="3"/>
      <c r="G84" s="3"/>
      <c r="H84" s="3"/>
      <c r="I84" s="3"/>
      <c r="J84" s="8"/>
      <c r="K84" s="3"/>
      <c r="L84" s="3"/>
    </row>
    <row r="85" spans="1:12" x14ac:dyDescent="0.3">
      <c r="A85" s="3"/>
      <c r="B85" s="3"/>
      <c r="C85" s="3"/>
      <c r="D85" s="3"/>
      <c r="E85" s="5"/>
      <c r="F85" s="3"/>
      <c r="G85" s="3"/>
      <c r="H85" s="3"/>
      <c r="I85" s="3"/>
      <c r="J85" s="8"/>
      <c r="K85" s="3"/>
      <c r="L85" s="3"/>
    </row>
    <row r="86" spans="1:12" x14ac:dyDescent="0.3">
      <c r="A86" s="3"/>
      <c r="B86" s="3"/>
      <c r="C86" s="3"/>
      <c r="D86" s="3"/>
      <c r="E86" s="5"/>
      <c r="F86" s="3"/>
      <c r="G86" s="3"/>
      <c r="H86" s="3"/>
      <c r="I86" s="3"/>
      <c r="J86" s="8"/>
      <c r="K86" s="3"/>
      <c r="L86" s="3"/>
    </row>
    <row r="87" spans="1:12" x14ac:dyDescent="0.3">
      <c r="A87" s="3"/>
      <c r="B87" s="3"/>
      <c r="C87" s="3"/>
      <c r="D87" s="3"/>
      <c r="E87" s="5"/>
      <c r="F87" s="3"/>
      <c r="G87" s="3"/>
      <c r="H87" s="3"/>
      <c r="I87" s="3"/>
      <c r="J87" s="8"/>
      <c r="K87" s="3"/>
      <c r="L87" s="3"/>
    </row>
    <row r="88" spans="1:12" x14ac:dyDescent="0.3">
      <c r="A88" s="3"/>
      <c r="B88" s="3"/>
      <c r="C88" s="3"/>
      <c r="D88" s="3"/>
      <c r="E88" s="5"/>
      <c r="F88" s="3"/>
      <c r="G88" s="3"/>
      <c r="H88" s="3"/>
      <c r="I88" s="3"/>
      <c r="J88" s="8"/>
      <c r="K88" s="3"/>
      <c r="L88" s="3"/>
    </row>
    <row r="89" spans="1:12" x14ac:dyDescent="0.3">
      <c r="A89" s="3"/>
      <c r="B89" s="3"/>
      <c r="C89" s="3"/>
      <c r="D89" s="3"/>
      <c r="E89" s="5"/>
      <c r="F89" s="3"/>
      <c r="G89" s="3"/>
      <c r="H89" s="3"/>
      <c r="I89" s="3"/>
      <c r="J89" s="8"/>
      <c r="K89" s="3"/>
      <c r="L89" s="3"/>
    </row>
    <row r="90" spans="1:12" x14ac:dyDescent="0.3">
      <c r="A90" s="3"/>
      <c r="B90" s="3"/>
      <c r="C90" s="3"/>
      <c r="D90" s="3"/>
      <c r="E90" s="5"/>
      <c r="F90" s="3"/>
      <c r="G90" s="3"/>
      <c r="H90" s="3"/>
      <c r="I90" s="3"/>
      <c r="J90" s="8"/>
      <c r="K90" s="3"/>
      <c r="L90" s="3"/>
    </row>
    <row r="91" spans="1:12" x14ac:dyDescent="0.3">
      <c r="A91" s="3"/>
      <c r="B91" s="3"/>
      <c r="C91" s="3"/>
      <c r="D91" s="3"/>
      <c r="E91" s="5"/>
      <c r="F91" s="3"/>
      <c r="G91" s="3"/>
      <c r="H91" s="3"/>
      <c r="I91" s="3"/>
      <c r="J91" s="8"/>
      <c r="K91" s="3"/>
      <c r="L91" s="3"/>
    </row>
    <row r="92" spans="1:12" x14ac:dyDescent="0.3">
      <c r="B92" s="3"/>
      <c r="C92" s="3"/>
      <c r="D92" s="3"/>
      <c r="E92" s="5"/>
      <c r="F92" s="3"/>
      <c r="G92" s="3"/>
      <c r="H92" s="3"/>
      <c r="J92" s="8"/>
      <c r="K92" s="3"/>
    </row>
  </sheetData>
  <mergeCells count="157">
    <mergeCell ref="A68:A70"/>
    <mergeCell ref="B68:B70"/>
    <mergeCell ref="C68:D70"/>
    <mergeCell ref="A71:A73"/>
    <mergeCell ref="B71:B73"/>
    <mergeCell ref="C71:D73"/>
    <mergeCell ref="A74:A76"/>
    <mergeCell ref="B74:B76"/>
    <mergeCell ref="C74:D76"/>
    <mergeCell ref="H4:L4"/>
    <mergeCell ref="H3:L3"/>
    <mergeCell ref="H5:L5"/>
    <mergeCell ref="H6:L6"/>
    <mergeCell ref="I23:I24"/>
    <mergeCell ref="H7:K7"/>
    <mergeCell ref="G23:G24"/>
    <mergeCell ref="H23:H24"/>
    <mergeCell ref="J23:J24"/>
    <mergeCell ref="K15:K16"/>
    <mergeCell ref="K19:K20"/>
    <mergeCell ref="F35:F36"/>
    <mergeCell ref="K50:K51"/>
    <mergeCell ref="K46:K47"/>
    <mergeCell ref="A41:A47"/>
    <mergeCell ref="A21:A24"/>
    <mergeCell ref="L21:L24"/>
    <mergeCell ref="E23:E24"/>
    <mergeCell ref="B21:B24"/>
    <mergeCell ref="A37:A40"/>
    <mergeCell ref="I46:I47"/>
    <mergeCell ref="J46:J47"/>
    <mergeCell ref="L25:L28"/>
    <mergeCell ref="L37:L40"/>
    <mergeCell ref="L44:L47"/>
    <mergeCell ref="L41:L43"/>
    <mergeCell ref="K23:K24"/>
    <mergeCell ref="F23:F24"/>
    <mergeCell ref="K35:K36"/>
    <mergeCell ref="K39:K40"/>
    <mergeCell ref="K31:K32"/>
    <mergeCell ref="L48:L51"/>
    <mergeCell ref="J39:J40"/>
    <mergeCell ref="H50:H51"/>
    <mergeCell ref="C39:C40"/>
    <mergeCell ref="C15:D16"/>
    <mergeCell ref="C17:D20"/>
    <mergeCell ref="C21:D24"/>
    <mergeCell ref="C25:D28"/>
    <mergeCell ref="B29:B30"/>
    <mergeCell ref="G35:G36"/>
    <mergeCell ref="H35:H36"/>
    <mergeCell ref="I35:I36"/>
    <mergeCell ref="J35:J36"/>
    <mergeCell ref="J31:J32"/>
    <mergeCell ref="I31:I32"/>
    <mergeCell ref="H31:H32"/>
    <mergeCell ref="G31:G32"/>
    <mergeCell ref="F31:F32"/>
    <mergeCell ref="E31:E32"/>
    <mergeCell ref="H27:H28"/>
    <mergeCell ref="G27:G28"/>
    <mergeCell ref="F27:F28"/>
    <mergeCell ref="E27:E28"/>
    <mergeCell ref="I27:I28"/>
    <mergeCell ref="J27:J28"/>
    <mergeCell ref="C35:C36"/>
    <mergeCell ref="D35:D36"/>
    <mergeCell ref="E35:E36"/>
    <mergeCell ref="A1:L2"/>
    <mergeCell ref="H8:L8"/>
    <mergeCell ref="A10:L10"/>
    <mergeCell ref="A9:L9"/>
    <mergeCell ref="A14:L14"/>
    <mergeCell ref="A11:L13"/>
    <mergeCell ref="A29:A32"/>
    <mergeCell ref="L29:L32"/>
    <mergeCell ref="L33:L36"/>
    <mergeCell ref="A33:A36"/>
    <mergeCell ref="L15:L16"/>
    <mergeCell ref="A17:A20"/>
    <mergeCell ref="B17:B20"/>
    <mergeCell ref="L17:L20"/>
    <mergeCell ref="E15:J15"/>
    <mergeCell ref="E19:E20"/>
    <mergeCell ref="F19:F20"/>
    <mergeCell ref="G19:G20"/>
    <mergeCell ref="H19:H20"/>
    <mergeCell ref="I19:I20"/>
    <mergeCell ref="J19:J20"/>
    <mergeCell ref="A15:A16"/>
    <mergeCell ref="B15:B16"/>
    <mergeCell ref="C29:D32"/>
    <mergeCell ref="A56:A59"/>
    <mergeCell ref="B57:B60"/>
    <mergeCell ref="L56:L59"/>
    <mergeCell ref="F54:F55"/>
    <mergeCell ref="G54:G55"/>
    <mergeCell ref="H54:H55"/>
    <mergeCell ref="B50:B52"/>
    <mergeCell ref="H62:H63"/>
    <mergeCell ref="I62:I63"/>
    <mergeCell ref="J62:J63"/>
    <mergeCell ref="K62:K63"/>
    <mergeCell ref="C50:C51"/>
    <mergeCell ref="D50:D51"/>
    <mergeCell ref="A52:A55"/>
    <mergeCell ref="B53:B56"/>
    <mergeCell ref="E50:E51"/>
    <mergeCell ref="F50:F51"/>
    <mergeCell ref="G50:G51"/>
    <mergeCell ref="A60:A63"/>
    <mergeCell ref="D46:D47"/>
    <mergeCell ref="E46:E47"/>
    <mergeCell ref="F46:F47"/>
    <mergeCell ref="G46:G47"/>
    <mergeCell ref="C64:D64"/>
    <mergeCell ref="L52:L55"/>
    <mergeCell ref="C54:C55"/>
    <mergeCell ref="D54:D55"/>
    <mergeCell ref="E54:E55"/>
    <mergeCell ref="C60:D63"/>
    <mergeCell ref="L60:L63"/>
    <mergeCell ref="D58:D59"/>
    <mergeCell ref="E58:E59"/>
    <mergeCell ref="F58:F59"/>
    <mergeCell ref="G58:G59"/>
    <mergeCell ref="H58:H59"/>
    <mergeCell ref="I58:I59"/>
    <mergeCell ref="J58:J59"/>
    <mergeCell ref="K58:K59"/>
    <mergeCell ref="E62:E63"/>
    <mergeCell ref="F62:F63"/>
    <mergeCell ref="G62:G63"/>
    <mergeCell ref="A65:A67"/>
    <mergeCell ref="C65:D67"/>
    <mergeCell ref="B61:B64"/>
    <mergeCell ref="B65:B67"/>
    <mergeCell ref="H39:H40"/>
    <mergeCell ref="I39:I40"/>
    <mergeCell ref="D39:D40"/>
    <mergeCell ref="H46:H47"/>
    <mergeCell ref="K27:K28"/>
    <mergeCell ref="A25:A28"/>
    <mergeCell ref="B32:B33"/>
    <mergeCell ref="B44:B45"/>
    <mergeCell ref="C58:C59"/>
    <mergeCell ref="I50:I51"/>
    <mergeCell ref="J50:J51"/>
    <mergeCell ref="J54:J55"/>
    <mergeCell ref="K54:K55"/>
    <mergeCell ref="I54:I55"/>
    <mergeCell ref="E39:E40"/>
    <mergeCell ref="F39:F40"/>
    <mergeCell ref="G39:G40"/>
    <mergeCell ref="A48:A51"/>
    <mergeCell ref="C41:D44"/>
    <mergeCell ref="C46:C47"/>
  </mergeCells>
  <pageMargins left="0.74803149606299213" right="0.74803149606299213" top="0.98425196850393704" bottom="0.98425196850393704" header="0.51181102362204722" footer="0.51181102362204722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7" zoomScale="115" zoomScaleNormal="115" workbookViewId="0">
      <selection activeCell="C17" sqref="C17:D19"/>
    </sheetView>
  </sheetViews>
  <sheetFormatPr defaultRowHeight="15" x14ac:dyDescent="0.25"/>
  <cols>
    <col min="1" max="1" width="23.42578125" customWidth="1"/>
    <col min="2" max="2" width="14.85546875" customWidth="1"/>
    <col min="4" max="4" width="13.140625" customWidth="1"/>
    <col min="5" max="6" width="11" customWidth="1"/>
    <col min="7" max="7" width="10.7109375" customWidth="1"/>
    <col min="8" max="8" width="11.5703125" customWidth="1"/>
    <col min="9" max="9" width="13" customWidth="1"/>
    <col min="10" max="10" width="17.5703125" customWidth="1"/>
    <col min="11" max="11" width="14" customWidth="1"/>
    <col min="12" max="12" width="0.28515625" customWidth="1"/>
  </cols>
  <sheetData>
    <row r="1" spans="1:12" x14ac:dyDescent="0.25">
      <c r="A1" s="167" t="s">
        <v>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x14ac:dyDescent="0.25">
      <c r="A3" s="10"/>
      <c r="B3" s="10"/>
      <c r="C3" s="10"/>
      <c r="D3" s="10"/>
      <c r="E3" s="27"/>
      <c r="F3" s="10"/>
      <c r="G3" s="10"/>
      <c r="H3" s="169"/>
      <c r="I3" s="169"/>
      <c r="J3" s="169"/>
      <c r="K3" s="169"/>
      <c r="L3" s="169"/>
    </row>
    <row r="4" spans="1:12" x14ac:dyDescent="0.25">
      <c r="A4" s="30"/>
      <c r="B4" s="30"/>
      <c r="C4" s="30"/>
      <c r="D4" s="30"/>
      <c r="E4" s="31"/>
      <c r="F4" s="30"/>
      <c r="G4" s="30"/>
      <c r="H4" s="169"/>
      <c r="I4" s="169"/>
      <c r="J4" s="169"/>
      <c r="K4" s="169"/>
      <c r="L4" s="169"/>
    </row>
    <row r="5" spans="1:12" x14ac:dyDescent="0.25">
      <c r="A5" s="30"/>
      <c r="B5" s="30"/>
      <c r="C5" s="30"/>
      <c r="D5" s="30"/>
      <c r="E5" s="31"/>
      <c r="F5" s="30"/>
      <c r="G5" s="30"/>
      <c r="H5" s="169"/>
      <c r="I5" s="169"/>
      <c r="J5" s="169"/>
      <c r="K5" s="169"/>
      <c r="L5" s="169"/>
    </row>
    <row r="6" spans="1:12" x14ac:dyDescent="0.25">
      <c r="A6" s="30"/>
      <c r="B6" s="30"/>
      <c r="C6" s="30"/>
      <c r="D6" s="30"/>
      <c r="E6" s="31"/>
      <c r="F6" s="30"/>
      <c r="G6" s="30"/>
      <c r="H6" s="169"/>
      <c r="I6" s="169"/>
      <c r="J6" s="169"/>
      <c r="K6" s="169"/>
      <c r="L6" s="169"/>
    </row>
    <row r="7" spans="1:12" x14ac:dyDescent="0.25">
      <c r="A7" s="30"/>
      <c r="B7" s="30"/>
      <c r="C7" s="30"/>
      <c r="D7" s="30"/>
      <c r="E7" s="31"/>
      <c r="F7" s="30"/>
      <c r="G7" s="30"/>
      <c r="H7" s="169"/>
      <c r="I7" s="169"/>
      <c r="J7" s="169"/>
      <c r="K7" s="169"/>
      <c r="L7" s="32"/>
    </row>
    <row r="8" spans="1:12" x14ac:dyDescent="0.25">
      <c r="A8" s="30"/>
      <c r="B8" s="30"/>
      <c r="C8" s="30"/>
      <c r="D8" s="30"/>
      <c r="E8" s="31"/>
      <c r="F8" s="30"/>
      <c r="G8" s="30"/>
      <c r="H8" s="169"/>
      <c r="I8" s="169"/>
      <c r="J8" s="169"/>
      <c r="K8" s="169"/>
      <c r="L8" s="169"/>
    </row>
    <row r="9" spans="1:12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ht="14.45" customHeight="1" x14ac:dyDescent="0.25">
      <c r="A10" s="170" t="s">
        <v>9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2" ht="14.45" customHeight="1" x14ac:dyDescent="0.25">
      <c r="A11" s="170" t="s">
        <v>17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x14ac:dyDescent="0.25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1:12" x14ac:dyDescent="0.25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</row>
    <row r="14" spans="1:12" ht="15.75" thickBot="1" x14ac:dyDescent="0.3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</row>
    <row r="15" spans="1:12" ht="18" customHeight="1" x14ac:dyDescent="0.25">
      <c r="A15" s="173" t="s">
        <v>8</v>
      </c>
      <c r="B15" s="160" t="s">
        <v>23</v>
      </c>
      <c r="C15" s="175" t="s">
        <v>22</v>
      </c>
      <c r="D15" s="176"/>
      <c r="E15" s="165" t="s">
        <v>0</v>
      </c>
      <c r="F15" s="166"/>
      <c r="G15" s="166"/>
      <c r="H15" s="166"/>
      <c r="I15" s="166"/>
      <c r="J15" s="163" t="s">
        <v>45</v>
      </c>
      <c r="K15" s="41"/>
    </row>
    <row r="16" spans="1:12" ht="37.9" customHeight="1" thickBot="1" x14ac:dyDescent="0.3">
      <c r="A16" s="174"/>
      <c r="B16" s="162"/>
      <c r="C16" s="177"/>
      <c r="D16" s="178"/>
      <c r="E16" s="42">
        <v>2023</v>
      </c>
      <c r="F16" s="42">
        <v>2024</v>
      </c>
      <c r="G16" s="42">
        <v>2025</v>
      </c>
      <c r="H16" s="42">
        <v>2026</v>
      </c>
      <c r="I16" s="43" t="s">
        <v>7</v>
      </c>
      <c r="J16" s="164"/>
    </row>
    <row r="17" spans="1:10" ht="29.45" customHeight="1" thickBot="1" x14ac:dyDescent="0.3">
      <c r="A17" s="157" t="s">
        <v>12</v>
      </c>
      <c r="B17" s="160" t="s">
        <v>29</v>
      </c>
      <c r="C17" s="148" t="s">
        <v>25</v>
      </c>
      <c r="D17" s="149"/>
      <c r="E17" s="34">
        <f t="shared" ref="E17:H18" si="0">E23+E26+E29+E33+E36+E39+E42+E45+E48+E51</f>
        <v>32708.199999999997</v>
      </c>
      <c r="F17" s="34">
        <f t="shared" si="0"/>
        <v>30578.2</v>
      </c>
      <c r="G17" s="34">
        <f>G18+G19</f>
        <v>10951</v>
      </c>
      <c r="H17" s="34">
        <f>H18+H19</f>
        <v>11272</v>
      </c>
      <c r="I17" s="35">
        <f t="shared" ref="I17:I51" si="1">SUM(E17:H17)</f>
        <v>85509.4</v>
      </c>
      <c r="J17" s="36" t="s">
        <v>2</v>
      </c>
    </row>
    <row r="18" spans="1:10" ht="32.450000000000003" customHeight="1" thickBot="1" x14ac:dyDescent="0.3">
      <c r="A18" s="158"/>
      <c r="B18" s="161"/>
      <c r="C18" s="150"/>
      <c r="D18" s="151"/>
      <c r="E18" s="34">
        <f t="shared" si="0"/>
        <v>18483</v>
      </c>
      <c r="F18" s="34">
        <f t="shared" si="0"/>
        <v>2661.02</v>
      </c>
      <c r="G18" s="34">
        <f t="shared" si="0"/>
        <v>2661</v>
      </c>
      <c r="H18" s="34">
        <f t="shared" si="0"/>
        <v>2661</v>
      </c>
      <c r="I18" s="35">
        <f t="shared" si="1"/>
        <v>26466.02</v>
      </c>
      <c r="J18" s="37" t="s">
        <v>3</v>
      </c>
    </row>
    <row r="19" spans="1:10" ht="46.15" customHeight="1" thickBot="1" x14ac:dyDescent="0.3">
      <c r="A19" s="158"/>
      <c r="B19" s="162"/>
      <c r="C19" s="152"/>
      <c r="D19" s="153"/>
      <c r="E19" s="34">
        <f>E25+E28+E31+E35+E38+E41+E44+E47+E50+E53</f>
        <v>14225.2</v>
      </c>
      <c r="F19" s="34">
        <f>F25+F28+F31+F35+F38+F41+F44+F47+F50+F53</f>
        <v>27917.18</v>
      </c>
      <c r="G19" s="52">
        <v>8290</v>
      </c>
      <c r="H19" s="34">
        <v>8611</v>
      </c>
      <c r="I19" s="35">
        <f t="shared" si="1"/>
        <v>59043.380000000005</v>
      </c>
      <c r="J19" s="48" t="s">
        <v>4</v>
      </c>
    </row>
    <row r="20" spans="1:10" ht="35.450000000000003" customHeight="1" thickBot="1" x14ac:dyDescent="0.3">
      <c r="A20" s="157" t="s">
        <v>27</v>
      </c>
      <c r="B20" s="154" t="s">
        <v>29</v>
      </c>
      <c r="C20" s="148" t="s">
        <v>25</v>
      </c>
      <c r="D20" s="149"/>
      <c r="E20" s="38">
        <f t="shared" ref="E20:H21" si="2">E23+E26+E29+E33+E36+E39+E42+E45+E48+E51</f>
        <v>32708.199999999997</v>
      </c>
      <c r="F20" s="38">
        <f t="shared" si="2"/>
        <v>30578.2</v>
      </c>
      <c r="G20" s="38">
        <v>10951</v>
      </c>
      <c r="H20" s="38">
        <v>11272</v>
      </c>
      <c r="I20" s="35">
        <f t="shared" si="1"/>
        <v>85509.4</v>
      </c>
      <c r="J20" s="39" t="s">
        <v>2</v>
      </c>
    </row>
    <row r="21" spans="1:10" ht="45.6" customHeight="1" thickBot="1" x14ac:dyDescent="0.3">
      <c r="A21" s="158"/>
      <c r="B21" s="155"/>
      <c r="C21" s="150"/>
      <c r="D21" s="151"/>
      <c r="E21" s="38">
        <f t="shared" si="2"/>
        <v>18483</v>
      </c>
      <c r="F21" s="38">
        <f t="shared" si="2"/>
        <v>2661.02</v>
      </c>
      <c r="G21" s="38">
        <f t="shared" si="2"/>
        <v>2661</v>
      </c>
      <c r="H21" s="38">
        <f t="shared" si="2"/>
        <v>2661</v>
      </c>
      <c r="I21" s="35">
        <f t="shared" si="1"/>
        <v>26466.02</v>
      </c>
      <c r="J21" s="37" t="s">
        <v>3</v>
      </c>
    </row>
    <row r="22" spans="1:10" ht="102.6" customHeight="1" thickBot="1" x14ac:dyDescent="0.3">
      <c r="A22" s="158"/>
      <c r="B22" s="156"/>
      <c r="C22" s="152"/>
      <c r="D22" s="153"/>
      <c r="E22" s="38">
        <f>E25+E28+E31+E35+E38+E41+E44+E47+E50+E53</f>
        <v>14225.2</v>
      </c>
      <c r="F22" s="38">
        <f>F25+F28+F31+F35+F38+F41+F44+F47+F50+F53</f>
        <v>27917.18</v>
      </c>
      <c r="G22" s="38">
        <v>8290</v>
      </c>
      <c r="H22" s="38">
        <f>H25+H28+H31+H35+H38+H41+H44+H47+H50+H53</f>
        <v>8611</v>
      </c>
      <c r="I22" s="35">
        <f t="shared" si="1"/>
        <v>59043.380000000005</v>
      </c>
      <c r="J22" s="46" t="s">
        <v>4</v>
      </c>
    </row>
    <row r="23" spans="1:10" ht="34.9" customHeight="1" x14ac:dyDescent="0.25">
      <c r="A23" s="157" t="s">
        <v>47</v>
      </c>
      <c r="B23" s="154" t="s">
        <v>29</v>
      </c>
      <c r="C23" s="148" t="s">
        <v>25</v>
      </c>
      <c r="D23" s="149"/>
      <c r="E23" s="38">
        <f>SUM(E24:E25)</f>
        <v>0</v>
      </c>
      <c r="F23" s="38">
        <f>SUM(F24:F25)</f>
        <v>2903.3</v>
      </c>
      <c r="G23" s="38">
        <v>1315</v>
      </c>
      <c r="H23" s="38">
        <v>1315</v>
      </c>
      <c r="I23" s="35">
        <f>SUM(E23:H23)</f>
        <v>5533.3</v>
      </c>
      <c r="J23" s="39" t="s">
        <v>2</v>
      </c>
    </row>
    <row r="24" spans="1:10" ht="34.9" customHeight="1" x14ac:dyDescent="0.25">
      <c r="A24" s="158"/>
      <c r="B24" s="155"/>
      <c r="C24" s="150"/>
      <c r="D24" s="151"/>
      <c r="E24" s="33">
        <v>0</v>
      </c>
      <c r="F24" s="33">
        <v>0</v>
      </c>
      <c r="G24" s="33">
        <v>0</v>
      </c>
      <c r="H24" s="33">
        <v>0</v>
      </c>
      <c r="I24" s="33">
        <f>SUM(E24:H24)</f>
        <v>0</v>
      </c>
      <c r="J24" s="37" t="s">
        <v>3</v>
      </c>
    </row>
    <row r="25" spans="1:10" ht="34.9" customHeight="1" thickBot="1" x14ac:dyDescent="0.3">
      <c r="A25" s="158"/>
      <c r="B25" s="156"/>
      <c r="C25" s="152"/>
      <c r="D25" s="153"/>
      <c r="E25" s="44">
        <v>0</v>
      </c>
      <c r="F25" s="44">
        <v>2903.3</v>
      </c>
      <c r="G25" s="44">
        <v>1315</v>
      </c>
      <c r="H25" s="44">
        <v>1315</v>
      </c>
      <c r="I25" s="33">
        <f>SUM(E25:H25)</f>
        <v>5533.3</v>
      </c>
      <c r="J25" s="46" t="s">
        <v>4</v>
      </c>
    </row>
    <row r="26" spans="1:10" ht="24.6" customHeight="1" x14ac:dyDescent="0.25">
      <c r="A26" s="157" t="s">
        <v>48</v>
      </c>
      <c r="B26" s="154" t="s">
        <v>29</v>
      </c>
      <c r="C26" s="148" t="s">
        <v>25</v>
      </c>
      <c r="D26" s="149"/>
      <c r="E26" s="38">
        <f>SUM(E27:E28)</f>
        <v>24921.3</v>
      </c>
      <c r="F26" s="38">
        <f>SUM(F27:F28)</f>
        <v>11735.1</v>
      </c>
      <c r="G26" s="38">
        <f>SUM(G27:G28)</f>
        <v>0</v>
      </c>
      <c r="H26" s="38">
        <f>SUM(H27:H28)</f>
        <v>0</v>
      </c>
      <c r="I26" s="35">
        <f t="shared" si="1"/>
        <v>36656.400000000001</v>
      </c>
      <c r="J26" s="39" t="s">
        <v>2</v>
      </c>
    </row>
    <row r="27" spans="1:10" ht="27" customHeight="1" x14ac:dyDescent="0.25">
      <c r="A27" s="158"/>
      <c r="B27" s="155"/>
      <c r="C27" s="150"/>
      <c r="D27" s="151"/>
      <c r="E27" s="33">
        <v>18483</v>
      </c>
      <c r="F27" s="33">
        <v>0</v>
      </c>
      <c r="G27" s="33">
        <v>0</v>
      </c>
      <c r="H27" s="33">
        <v>0</v>
      </c>
      <c r="I27" s="33">
        <f t="shared" si="1"/>
        <v>18483</v>
      </c>
      <c r="J27" s="37" t="s">
        <v>3</v>
      </c>
    </row>
    <row r="28" spans="1:10" ht="51" customHeight="1" thickBot="1" x14ac:dyDescent="0.3">
      <c r="A28" s="158"/>
      <c r="B28" s="156"/>
      <c r="C28" s="152"/>
      <c r="D28" s="153"/>
      <c r="E28" s="51">
        <v>6438.3</v>
      </c>
      <c r="F28" s="51">
        <v>11735.1</v>
      </c>
      <c r="G28" s="44">
        <v>0</v>
      </c>
      <c r="H28" s="44">
        <v>0</v>
      </c>
      <c r="I28" s="33">
        <f t="shared" si="1"/>
        <v>18173.400000000001</v>
      </c>
      <c r="J28" s="46" t="s">
        <v>4</v>
      </c>
    </row>
    <row r="29" spans="1:10" ht="40.9" customHeight="1" x14ac:dyDescent="0.25">
      <c r="A29" s="157" t="s">
        <v>49</v>
      </c>
      <c r="B29" s="154" t="s">
        <v>29</v>
      </c>
      <c r="C29" s="148" t="s">
        <v>25</v>
      </c>
      <c r="D29" s="149"/>
      <c r="E29" s="38">
        <v>48.3</v>
      </c>
      <c r="F29" s="38">
        <v>5066.6000000000004</v>
      </c>
      <c r="G29" s="38">
        <v>0</v>
      </c>
      <c r="H29" s="38">
        <v>0</v>
      </c>
      <c r="I29" s="33">
        <f t="shared" si="1"/>
        <v>5114.9000000000005</v>
      </c>
      <c r="J29" s="39" t="s">
        <v>2</v>
      </c>
    </row>
    <row r="30" spans="1:10" ht="40.9" customHeight="1" thickBot="1" x14ac:dyDescent="0.3">
      <c r="A30" s="158"/>
      <c r="B30" s="155"/>
      <c r="C30" s="150"/>
      <c r="D30" s="151"/>
      <c r="E30" s="33">
        <v>0</v>
      </c>
      <c r="F30" s="33">
        <v>0</v>
      </c>
      <c r="G30" s="33">
        <v>0</v>
      </c>
      <c r="H30" s="33">
        <v>0</v>
      </c>
      <c r="I30" s="33">
        <f t="shared" si="1"/>
        <v>0</v>
      </c>
      <c r="J30" s="37" t="s">
        <v>3</v>
      </c>
    </row>
    <row r="31" spans="1:10" ht="31.9" customHeight="1" thickBot="1" x14ac:dyDescent="0.3">
      <c r="A31" s="158"/>
      <c r="B31" s="155"/>
      <c r="C31" s="150"/>
      <c r="D31" s="151"/>
      <c r="E31" s="38">
        <v>48.3</v>
      </c>
      <c r="F31" s="38">
        <v>5066.6000000000004</v>
      </c>
      <c r="G31" s="33">
        <v>0</v>
      </c>
      <c r="H31" s="33">
        <v>0</v>
      </c>
      <c r="I31" s="33">
        <f t="shared" si="1"/>
        <v>5114.9000000000005</v>
      </c>
      <c r="J31" s="46" t="s">
        <v>4</v>
      </c>
    </row>
    <row r="32" spans="1:10" ht="0.6" customHeight="1" thickBot="1" x14ac:dyDescent="0.3">
      <c r="A32" s="159"/>
      <c r="B32" s="156"/>
      <c r="C32" s="152"/>
      <c r="D32" s="153"/>
      <c r="E32" s="45"/>
      <c r="F32" s="45"/>
      <c r="G32" s="45"/>
      <c r="H32" s="45"/>
      <c r="I32" s="33">
        <f t="shared" si="1"/>
        <v>0</v>
      </c>
      <c r="J32" s="47"/>
    </row>
    <row r="33" spans="1:10" ht="33.6" customHeight="1" x14ac:dyDescent="0.25">
      <c r="A33" s="157" t="s">
        <v>50</v>
      </c>
      <c r="B33" s="154" t="s">
        <v>29</v>
      </c>
      <c r="C33" s="148" t="s">
        <v>25</v>
      </c>
      <c r="D33" s="149"/>
      <c r="E33" s="38">
        <f>SUM(E34:E35)</f>
        <v>0</v>
      </c>
      <c r="F33" s="38">
        <f>SUM(F34:F35)</f>
        <v>2687.9</v>
      </c>
      <c r="G33" s="38">
        <f>SUM(G34:G35)</f>
        <v>0</v>
      </c>
      <c r="H33" s="38">
        <f>SUM(H34:H35)</f>
        <v>0</v>
      </c>
      <c r="I33" s="33">
        <f t="shared" si="1"/>
        <v>2687.9</v>
      </c>
      <c r="J33" s="39" t="s">
        <v>2</v>
      </c>
    </row>
    <row r="34" spans="1:10" ht="42.6" customHeight="1" x14ac:dyDescent="0.25">
      <c r="A34" s="158"/>
      <c r="B34" s="155"/>
      <c r="C34" s="150"/>
      <c r="D34" s="151"/>
      <c r="E34" s="33">
        <v>0</v>
      </c>
      <c r="F34" s="33">
        <v>2661.02</v>
      </c>
      <c r="G34" s="33">
        <v>0</v>
      </c>
      <c r="H34" s="33">
        <v>0</v>
      </c>
      <c r="I34" s="33">
        <f t="shared" si="1"/>
        <v>2661.02</v>
      </c>
      <c r="J34" s="37" t="s">
        <v>3</v>
      </c>
    </row>
    <row r="35" spans="1:10" ht="132.6" customHeight="1" thickBot="1" x14ac:dyDescent="0.3">
      <c r="A35" s="158"/>
      <c r="B35" s="156"/>
      <c r="C35" s="152"/>
      <c r="D35" s="153"/>
      <c r="E35" s="44">
        <v>0</v>
      </c>
      <c r="F35" s="44">
        <v>26.88</v>
      </c>
      <c r="G35" s="44">
        <v>0</v>
      </c>
      <c r="H35" s="44">
        <v>0</v>
      </c>
      <c r="I35" s="33">
        <f t="shared" si="1"/>
        <v>26.88</v>
      </c>
      <c r="J35" s="46" t="s">
        <v>4</v>
      </c>
    </row>
    <row r="36" spans="1:10" ht="42" customHeight="1" x14ac:dyDescent="0.25">
      <c r="A36" s="157" t="s">
        <v>51</v>
      </c>
      <c r="B36" s="154" t="s">
        <v>29</v>
      </c>
      <c r="C36" s="148" t="s">
        <v>25</v>
      </c>
      <c r="D36" s="149"/>
      <c r="E36" s="38">
        <f>SUM(E37:E38)</f>
        <v>7738.6</v>
      </c>
      <c r="F36" s="38">
        <f>SUM(F37:F38)</f>
        <v>7903.3</v>
      </c>
      <c r="G36" s="38">
        <f>G37+G38</f>
        <v>9636</v>
      </c>
      <c r="H36" s="38">
        <f>SUM(H37:H38)</f>
        <v>9957</v>
      </c>
      <c r="I36" s="33">
        <f t="shared" si="1"/>
        <v>35234.9</v>
      </c>
      <c r="J36" s="39" t="s">
        <v>2</v>
      </c>
    </row>
    <row r="37" spans="1:10" ht="34.15" customHeight="1" x14ac:dyDescent="0.25">
      <c r="A37" s="158"/>
      <c r="B37" s="155"/>
      <c r="C37" s="150"/>
      <c r="D37" s="151"/>
      <c r="E37" s="33">
        <v>0</v>
      </c>
      <c r="F37" s="33">
        <v>0</v>
      </c>
      <c r="G37" s="33">
        <v>2661</v>
      </c>
      <c r="H37" s="33">
        <v>2661</v>
      </c>
      <c r="I37" s="33">
        <f t="shared" si="1"/>
        <v>5322</v>
      </c>
      <c r="J37" s="37" t="s">
        <v>3</v>
      </c>
    </row>
    <row r="38" spans="1:10" ht="86.45" customHeight="1" thickBot="1" x14ac:dyDescent="0.3">
      <c r="A38" s="159"/>
      <c r="B38" s="156"/>
      <c r="C38" s="152"/>
      <c r="D38" s="153"/>
      <c r="E38" s="51">
        <v>7738.6</v>
      </c>
      <c r="F38" s="50">
        <v>7903.3</v>
      </c>
      <c r="G38" s="44">
        <v>6975</v>
      </c>
      <c r="H38" s="44">
        <v>7296</v>
      </c>
      <c r="I38" s="33">
        <f t="shared" si="1"/>
        <v>29912.9</v>
      </c>
      <c r="J38" s="46" t="s">
        <v>4</v>
      </c>
    </row>
    <row r="39" spans="1:10" ht="32.450000000000003" customHeight="1" x14ac:dyDescent="0.25">
      <c r="A39" s="157" t="s">
        <v>52</v>
      </c>
      <c r="B39" s="154" t="s">
        <v>29</v>
      </c>
      <c r="C39" s="148" t="s">
        <v>25</v>
      </c>
      <c r="D39" s="149"/>
      <c r="E39" s="38">
        <v>0</v>
      </c>
      <c r="F39" s="38">
        <v>282</v>
      </c>
      <c r="G39" s="38">
        <v>0</v>
      </c>
      <c r="H39" s="38">
        <v>0</v>
      </c>
      <c r="I39" s="33">
        <f t="shared" si="1"/>
        <v>282</v>
      </c>
      <c r="J39" s="39" t="s">
        <v>2</v>
      </c>
    </row>
    <row r="40" spans="1:10" ht="39.6" customHeight="1" x14ac:dyDescent="0.25">
      <c r="A40" s="158"/>
      <c r="B40" s="155"/>
      <c r="C40" s="150"/>
      <c r="D40" s="151"/>
      <c r="E40" s="33">
        <v>0</v>
      </c>
      <c r="F40" s="33">
        <v>0</v>
      </c>
      <c r="G40" s="33">
        <v>0</v>
      </c>
      <c r="H40" s="33">
        <v>0</v>
      </c>
      <c r="I40" s="33">
        <f t="shared" si="1"/>
        <v>0</v>
      </c>
      <c r="J40" s="37" t="s">
        <v>3</v>
      </c>
    </row>
    <row r="41" spans="1:10" ht="27.6" customHeight="1" thickBot="1" x14ac:dyDescent="0.3">
      <c r="A41" s="158"/>
      <c r="B41" s="156"/>
      <c r="C41" s="152"/>
      <c r="D41" s="153"/>
      <c r="E41" s="44">
        <v>0</v>
      </c>
      <c r="F41" s="44">
        <v>282</v>
      </c>
      <c r="G41" s="44">
        <v>0</v>
      </c>
      <c r="H41" s="44">
        <v>0</v>
      </c>
      <c r="I41" s="33">
        <f t="shared" si="1"/>
        <v>282</v>
      </c>
      <c r="J41" s="46" t="s">
        <v>4</v>
      </c>
    </row>
    <row r="42" spans="1:10" ht="39" customHeight="1" x14ac:dyDescent="0.25">
      <c r="A42" s="157" t="s">
        <v>53</v>
      </c>
      <c r="B42" s="154" t="s">
        <v>29</v>
      </c>
      <c r="C42" s="148" t="s">
        <v>25</v>
      </c>
      <c r="D42" s="149"/>
      <c r="E42" s="38">
        <f>SUM(E43:E44)</f>
        <v>0</v>
      </c>
      <c r="F42" s="38">
        <f>SUM(F43:F44)</f>
        <v>0</v>
      </c>
      <c r="G42" s="38">
        <v>0</v>
      </c>
      <c r="H42" s="38">
        <f>SUM(H43:H44)</f>
        <v>0</v>
      </c>
      <c r="I42" s="33">
        <f t="shared" si="1"/>
        <v>0</v>
      </c>
      <c r="J42" s="39" t="s">
        <v>2</v>
      </c>
    </row>
    <row r="43" spans="1:10" ht="45" customHeight="1" x14ac:dyDescent="0.25">
      <c r="A43" s="158"/>
      <c r="B43" s="155"/>
      <c r="C43" s="150"/>
      <c r="D43" s="151"/>
      <c r="E43" s="33">
        <v>0</v>
      </c>
      <c r="F43" s="33">
        <v>0</v>
      </c>
      <c r="G43" s="33">
        <v>0</v>
      </c>
      <c r="H43" s="33">
        <v>0</v>
      </c>
      <c r="I43" s="33">
        <f t="shared" si="1"/>
        <v>0</v>
      </c>
      <c r="J43" s="37" t="s">
        <v>3</v>
      </c>
    </row>
    <row r="44" spans="1:10" ht="15.75" thickBot="1" x14ac:dyDescent="0.3">
      <c r="A44" s="158"/>
      <c r="B44" s="156"/>
      <c r="C44" s="152"/>
      <c r="D44" s="153"/>
      <c r="E44" s="44">
        <v>0</v>
      </c>
      <c r="F44" s="44"/>
      <c r="G44" s="44">
        <v>0</v>
      </c>
      <c r="H44" s="44">
        <v>0</v>
      </c>
      <c r="I44" s="33">
        <f t="shared" si="1"/>
        <v>0</v>
      </c>
      <c r="J44" s="46" t="s">
        <v>4</v>
      </c>
    </row>
    <row r="45" spans="1:10" ht="33.6" customHeight="1" x14ac:dyDescent="0.25">
      <c r="A45" s="157" t="s">
        <v>54</v>
      </c>
      <c r="B45" s="154" t="s">
        <v>29</v>
      </c>
      <c r="C45" s="148" t="s">
        <v>25</v>
      </c>
      <c r="D45" s="149"/>
      <c r="E45" s="38">
        <v>0</v>
      </c>
      <c r="F45" s="38">
        <v>0</v>
      </c>
      <c r="G45" s="40">
        <v>0</v>
      </c>
      <c r="H45" s="40">
        <v>0</v>
      </c>
      <c r="I45" s="33">
        <v>0</v>
      </c>
      <c r="J45" s="39" t="s">
        <v>2</v>
      </c>
    </row>
    <row r="46" spans="1:10" ht="34.15" customHeight="1" x14ac:dyDescent="0.25">
      <c r="A46" s="158"/>
      <c r="B46" s="155"/>
      <c r="C46" s="150"/>
      <c r="D46" s="151"/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7" t="s">
        <v>3</v>
      </c>
    </row>
    <row r="47" spans="1:10" ht="117" customHeight="1" thickBot="1" x14ac:dyDescent="0.3">
      <c r="A47" s="158"/>
      <c r="B47" s="156"/>
      <c r="C47" s="152"/>
      <c r="D47" s="153"/>
      <c r="E47" s="44">
        <v>0</v>
      </c>
      <c r="F47" s="44">
        <v>0</v>
      </c>
      <c r="G47" s="44">
        <v>0</v>
      </c>
      <c r="H47" s="44">
        <v>0</v>
      </c>
      <c r="I47" s="33">
        <v>0</v>
      </c>
      <c r="J47" s="48" t="s">
        <v>4</v>
      </c>
    </row>
    <row r="48" spans="1:10" ht="37.15" customHeight="1" x14ac:dyDescent="0.25">
      <c r="A48" s="157" t="s">
        <v>55</v>
      </c>
      <c r="B48" s="154" t="s">
        <v>29</v>
      </c>
      <c r="C48" s="148" t="s">
        <v>25</v>
      </c>
      <c r="D48" s="149"/>
      <c r="E48" s="38">
        <v>0</v>
      </c>
      <c r="F48" s="38">
        <v>0</v>
      </c>
      <c r="G48" s="40">
        <v>0</v>
      </c>
      <c r="H48" s="40">
        <v>0</v>
      </c>
      <c r="I48" s="33">
        <v>0</v>
      </c>
      <c r="J48" s="39" t="s">
        <v>2</v>
      </c>
    </row>
    <row r="49" spans="1:10" ht="41.45" customHeight="1" x14ac:dyDescent="0.25">
      <c r="A49" s="158"/>
      <c r="B49" s="155"/>
      <c r="C49" s="150"/>
      <c r="D49" s="151"/>
      <c r="E49" s="33">
        <v>0</v>
      </c>
      <c r="F49" s="33">
        <v>0</v>
      </c>
      <c r="G49" s="33">
        <v>0</v>
      </c>
      <c r="H49" s="33">
        <v>0</v>
      </c>
      <c r="I49" s="33">
        <f t="shared" si="1"/>
        <v>0</v>
      </c>
      <c r="J49" s="37" t="s">
        <v>3</v>
      </c>
    </row>
    <row r="50" spans="1:10" ht="15.75" thickBot="1" x14ac:dyDescent="0.3">
      <c r="A50" s="158"/>
      <c r="B50" s="156"/>
      <c r="C50" s="152"/>
      <c r="D50" s="153"/>
      <c r="E50" s="44">
        <v>0</v>
      </c>
      <c r="F50" s="44">
        <v>0</v>
      </c>
      <c r="G50" s="44">
        <v>0</v>
      </c>
      <c r="H50" s="44">
        <v>0</v>
      </c>
      <c r="I50" s="33">
        <v>0</v>
      </c>
      <c r="J50" s="46" t="s">
        <v>4</v>
      </c>
    </row>
    <row r="51" spans="1:10" ht="39.6" customHeight="1" x14ac:dyDescent="0.25">
      <c r="A51" s="157" t="s">
        <v>56</v>
      </c>
      <c r="B51" s="154" t="s">
        <v>29</v>
      </c>
      <c r="C51" s="148" t="s">
        <v>25</v>
      </c>
      <c r="D51" s="149"/>
      <c r="E51" s="38">
        <f>SUM(E52:E53)</f>
        <v>0</v>
      </c>
      <c r="F51" s="38">
        <f>SUM(F52:F53)</f>
        <v>0</v>
      </c>
      <c r="G51" s="38">
        <f>SUM(G52:G53)</f>
        <v>0</v>
      </c>
      <c r="H51" s="38">
        <v>0</v>
      </c>
      <c r="I51" s="33">
        <f t="shared" si="1"/>
        <v>0</v>
      </c>
      <c r="J51" s="39" t="s">
        <v>2</v>
      </c>
    </row>
    <row r="52" spans="1:10" ht="43.9" customHeight="1" x14ac:dyDescent="0.25">
      <c r="A52" s="158"/>
      <c r="B52" s="155"/>
      <c r="C52" s="150"/>
      <c r="D52" s="151"/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7" t="s">
        <v>3</v>
      </c>
    </row>
    <row r="53" spans="1:10" ht="15.75" thickBot="1" x14ac:dyDescent="0.3">
      <c r="A53" s="159"/>
      <c r="B53" s="156"/>
      <c r="C53" s="152"/>
      <c r="D53" s="153"/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9" t="s">
        <v>4</v>
      </c>
    </row>
  </sheetData>
  <mergeCells count="51">
    <mergeCell ref="J15:J16"/>
    <mergeCell ref="E15:I15"/>
    <mergeCell ref="A1:L2"/>
    <mergeCell ref="H3:L3"/>
    <mergeCell ref="H4:L4"/>
    <mergeCell ref="H5:L5"/>
    <mergeCell ref="H6:L6"/>
    <mergeCell ref="H7:K7"/>
    <mergeCell ref="A11:L14"/>
    <mergeCell ref="H8:L8"/>
    <mergeCell ref="A9:L9"/>
    <mergeCell ref="A10:L10"/>
    <mergeCell ref="A15:A16"/>
    <mergeCell ref="B15:B16"/>
    <mergeCell ref="C15:D16"/>
    <mergeCell ref="A51:A53"/>
    <mergeCell ref="A48:A50"/>
    <mergeCell ref="A17:A19"/>
    <mergeCell ref="B17:B19"/>
    <mergeCell ref="C17:D19"/>
    <mergeCell ref="A23:A25"/>
    <mergeCell ref="B23:B25"/>
    <mergeCell ref="C23:D25"/>
    <mergeCell ref="A20:A22"/>
    <mergeCell ref="B20:B22"/>
    <mergeCell ref="C20:D22"/>
    <mergeCell ref="A29:A32"/>
    <mergeCell ref="A26:A28"/>
    <mergeCell ref="A39:A41"/>
    <mergeCell ref="A45:A47"/>
    <mergeCell ref="A42:A44"/>
    <mergeCell ref="C42:D44"/>
    <mergeCell ref="B42:B44"/>
    <mergeCell ref="C39:D41"/>
    <mergeCell ref="B39:B41"/>
    <mergeCell ref="C36:D38"/>
    <mergeCell ref="B36:B38"/>
    <mergeCell ref="C51:D53"/>
    <mergeCell ref="B51:B53"/>
    <mergeCell ref="C48:D50"/>
    <mergeCell ref="B48:B50"/>
    <mergeCell ref="C45:D47"/>
    <mergeCell ref="B45:B47"/>
    <mergeCell ref="C29:D32"/>
    <mergeCell ref="B29:B32"/>
    <mergeCell ref="C26:D28"/>
    <mergeCell ref="B26:B28"/>
    <mergeCell ref="A36:A38"/>
    <mergeCell ref="A33:A35"/>
    <mergeCell ref="C33:D35"/>
    <mergeCell ref="B33:B35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Normal="100" workbookViewId="0">
      <selection activeCell="O8" sqref="O8"/>
    </sheetView>
  </sheetViews>
  <sheetFormatPr defaultRowHeight="15" x14ac:dyDescent="0.25"/>
  <cols>
    <col min="1" max="1" width="4.140625" customWidth="1"/>
    <col min="2" max="2" width="25.42578125" customWidth="1"/>
    <col min="3" max="3" width="5.7109375" customWidth="1"/>
    <col min="4" max="4" width="20" customWidth="1"/>
    <col min="5" max="6" width="9.140625" bestFit="1" customWidth="1"/>
    <col min="7" max="7" width="9.5703125" bestFit="1" customWidth="1"/>
    <col min="8" max="8" width="9.140625" bestFit="1" customWidth="1"/>
    <col min="9" max="9" width="9.140625" customWidth="1"/>
    <col min="10" max="10" width="9.5703125" bestFit="1" customWidth="1"/>
    <col min="11" max="11" width="19.5703125" customWidth="1"/>
  </cols>
  <sheetData>
    <row r="1" spans="1:11" ht="18.75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4" t="s">
        <v>71</v>
      </c>
    </row>
    <row r="2" spans="1:11" ht="56.45" customHeight="1" x14ac:dyDescent="0.25">
      <c r="A2" s="198" t="s">
        <v>79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5.75" thickBo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5">
      <c r="A4" s="205" t="s">
        <v>58</v>
      </c>
      <c r="B4" s="200" t="s">
        <v>59</v>
      </c>
      <c r="C4" s="200" t="s">
        <v>72</v>
      </c>
      <c r="D4" s="185" t="s">
        <v>22</v>
      </c>
      <c r="E4" s="207" t="s">
        <v>60</v>
      </c>
      <c r="F4" s="208"/>
      <c r="G4" s="208"/>
      <c r="H4" s="208"/>
      <c r="I4" s="208"/>
      <c r="J4" s="209"/>
      <c r="K4" s="203" t="s">
        <v>1</v>
      </c>
    </row>
    <row r="5" spans="1:11" ht="43.9" customHeight="1" thickBot="1" x14ac:dyDescent="0.3">
      <c r="A5" s="206"/>
      <c r="B5" s="202"/>
      <c r="C5" s="202"/>
      <c r="D5" s="187"/>
      <c r="E5" s="61" t="s">
        <v>67</v>
      </c>
      <c r="F5" s="61" t="s">
        <v>68</v>
      </c>
      <c r="G5" s="61" t="s">
        <v>69</v>
      </c>
      <c r="H5" s="61" t="s">
        <v>70</v>
      </c>
      <c r="I5" s="61" t="s">
        <v>78</v>
      </c>
      <c r="J5" s="62" t="s">
        <v>41</v>
      </c>
      <c r="K5" s="204"/>
    </row>
    <row r="6" spans="1:11" ht="28.15" customHeight="1" x14ac:dyDescent="0.25">
      <c r="A6" s="179">
        <v>1</v>
      </c>
      <c r="B6" s="182" t="s">
        <v>12</v>
      </c>
      <c r="C6" s="200" t="s">
        <v>80</v>
      </c>
      <c r="D6" s="190" t="s">
        <v>74</v>
      </c>
      <c r="E6" s="57">
        <v>32708.2</v>
      </c>
      <c r="F6" s="57">
        <v>33798</v>
      </c>
      <c r="G6" s="57">
        <v>54394</v>
      </c>
      <c r="H6" s="57">
        <v>55143.4</v>
      </c>
      <c r="I6" s="57">
        <v>13661</v>
      </c>
      <c r="J6" s="57">
        <f>I6+H6+G6+F6+E6</f>
        <v>189704.6</v>
      </c>
      <c r="K6" s="64" t="s">
        <v>41</v>
      </c>
    </row>
    <row r="7" spans="1:11" ht="19.149999999999999" customHeight="1" x14ac:dyDescent="0.25">
      <c r="A7" s="180"/>
      <c r="B7" s="183"/>
      <c r="C7" s="201"/>
      <c r="D7" s="183"/>
      <c r="E7" s="56"/>
      <c r="F7" s="56"/>
      <c r="G7" s="56"/>
      <c r="H7" s="56"/>
      <c r="I7" s="56"/>
      <c r="J7" s="56"/>
      <c r="K7" s="65" t="s">
        <v>62</v>
      </c>
    </row>
    <row r="8" spans="1:11" ht="21" customHeight="1" x14ac:dyDescent="0.25">
      <c r="A8" s="180"/>
      <c r="B8" s="183"/>
      <c r="C8" s="201"/>
      <c r="D8" s="183"/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66" t="s">
        <v>64</v>
      </c>
    </row>
    <row r="9" spans="1:11" ht="17.45" customHeight="1" x14ac:dyDescent="0.25">
      <c r="A9" s="180"/>
      <c r="B9" s="183"/>
      <c r="C9" s="201"/>
      <c r="D9" s="183"/>
      <c r="E9" s="56">
        <v>18483</v>
      </c>
      <c r="F9" s="56">
        <v>2546.1999999999998</v>
      </c>
      <c r="G9" s="55">
        <v>38238.800000000003</v>
      </c>
      <c r="H9" s="56">
        <v>37856.400000000001</v>
      </c>
      <c r="I9" s="56">
        <v>2654</v>
      </c>
      <c r="J9" s="56">
        <f>I9+H9+G9+F9+E9</f>
        <v>99778.400000000009</v>
      </c>
      <c r="K9" s="66" t="s">
        <v>3</v>
      </c>
    </row>
    <row r="10" spans="1:11" ht="20.45" customHeight="1" x14ac:dyDescent="0.25">
      <c r="A10" s="180"/>
      <c r="B10" s="183"/>
      <c r="C10" s="201"/>
      <c r="D10" s="183"/>
      <c r="E10" s="56">
        <v>14225.2</v>
      </c>
      <c r="F10" s="56">
        <v>31251.8</v>
      </c>
      <c r="G10" s="56">
        <v>16155.2</v>
      </c>
      <c r="H10" s="56">
        <v>17287</v>
      </c>
      <c r="I10" s="56">
        <v>11007</v>
      </c>
      <c r="J10" s="56">
        <f>I10+H10+G10+F10+E10</f>
        <v>89926.2</v>
      </c>
      <c r="K10" s="66" t="s">
        <v>4</v>
      </c>
    </row>
    <row r="11" spans="1:11" ht="30" customHeight="1" thickBot="1" x14ac:dyDescent="0.3">
      <c r="A11" s="181"/>
      <c r="B11" s="184"/>
      <c r="C11" s="202"/>
      <c r="D11" s="184"/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63" t="s">
        <v>65</v>
      </c>
    </row>
    <row r="12" spans="1:11" ht="22.9" customHeight="1" x14ac:dyDescent="0.25">
      <c r="A12" s="179">
        <v>2</v>
      </c>
      <c r="B12" s="182" t="s">
        <v>27</v>
      </c>
      <c r="C12" s="185" t="s">
        <v>81</v>
      </c>
      <c r="D12" s="182" t="s">
        <v>74</v>
      </c>
      <c r="E12" s="57">
        <f>E18+E24+E30+E36+E42+E48+E54+E60+E66+E72+E78+E84+E90+E96</f>
        <v>32708.199999999997</v>
      </c>
      <c r="F12" s="57">
        <f t="shared" ref="E12:J12" si="0">F18+F24+F30+F36+F42+F48+F54+F60+F66+F72+F78+F84+F90+F96</f>
        <v>33798</v>
      </c>
      <c r="G12" s="57">
        <f>G18+G24+G30+G36+G42+G48+G54+G60+G66+G72+G78+G84+G90+G96</f>
        <v>54394</v>
      </c>
      <c r="H12" s="57">
        <f>H18+H24+H30+H36+H42+H48+H54+H60+H66+H72+H78+H84+H90+H96</f>
        <v>55143.4</v>
      </c>
      <c r="I12" s="57">
        <f>I18+I24+I30+I36+I42+I48+I54+I60+I66+I72+I78+I84+I90+I96</f>
        <v>13661</v>
      </c>
      <c r="J12" s="57">
        <f>J18+J24+J30+J36+J42+J48+J54+J60+J66+J72+J78+J84+J90+J96</f>
        <v>189704.59999999998</v>
      </c>
      <c r="K12" s="64" t="s">
        <v>41</v>
      </c>
    </row>
    <row r="13" spans="1:11" ht="27" customHeight="1" x14ac:dyDescent="0.25">
      <c r="A13" s="180"/>
      <c r="B13" s="183"/>
      <c r="C13" s="186"/>
      <c r="D13" s="188"/>
      <c r="E13" s="56"/>
      <c r="F13" s="56"/>
      <c r="G13" s="56"/>
      <c r="H13" s="56"/>
      <c r="I13" s="56"/>
      <c r="J13" s="56"/>
      <c r="K13" s="65" t="s">
        <v>62</v>
      </c>
    </row>
    <row r="14" spans="1:11" ht="27" customHeight="1" x14ac:dyDescent="0.25">
      <c r="A14" s="180"/>
      <c r="B14" s="183"/>
      <c r="C14" s="186"/>
      <c r="D14" s="188"/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66" t="s">
        <v>64</v>
      </c>
    </row>
    <row r="15" spans="1:11" ht="29.45" customHeight="1" x14ac:dyDescent="0.25">
      <c r="A15" s="180"/>
      <c r="B15" s="183"/>
      <c r="C15" s="186"/>
      <c r="D15" s="188"/>
      <c r="E15" s="56">
        <f t="shared" ref="E15:I16" si="1">E21+E27+E33+E39+E45+E51+E57+E63+E69+E75+E81+E87+E93+E99</f>
        <v>18483</v>
      </c>
      <c r="F15" s="56">
        <f t="shared" si="1"/>
        <v>2546.1999999999998</v>
      </c>
      <c r="G15" s="56">
        <f t="shared" si="1"/>
        <v>38238.799999999996</v>
      </c>
      <c r="H15" s="56">
        <f>H21+H27+H33+H39+H45+H51+H57+H63+H69+H75+H81+H87+H93+H99</f>
        <v>37856.400000000001</v>
      </c>
      <c r="I15" s="56">
        <f>I21+I27+I33+I39+I45+I51+I57+I63+I69+I75+I81+I87+I93+I99</f>
        <v>2654</v>
      </c>
      <c r="J15" s="56">
        <f>J21+J27+J33+J39+J45+J51+J57+J63+J69+J75+J81+J87+J93+J99</f>
        <v>99778.4</v>
      </c>
      <c r="K15" s="66" t="s">
        <v>63</v>
      </c>
    </row>
    <row r="16" spans="1:11" ht="40.9" customHeight="1" x14ac:dyDescent="0.25">
      <c r="A16" s="180"/>
      <c r="B16" s="183"/>
      <c r="C16" s="186"/>
      <c r="D16" s="188"/>
      <c r="E16" s="56">
        <f t="shared" si="1"/>
        <v>14225.2</v>
      </c>
      <c r="F16" s="56">
        <f t="shared" si="1"/>
        <v>31251.800000000003</v>
      </c>
      <c r="G16" s="56">
        <f t="shared" si="1"/>
        <v>16155.200000000003</v>
      </c>
      <c r="H16" s="56">
        <f>H22+H28+H34+H40+H46+H52+H58+H64+H70+H76+H82+H88+H94+H100</f>
        <v>17287</v>
      </c>
      <c r="I16" s="56">
        <f t="shared" si="1"/>
        <v>11007</v>
      </c>
      <c r="J16" s="56">
        <f>J22+J28+J34+J40+J46+J52+J58+J64+J70+J76+J82+J88+J94+J100</f>
        <v>89926.2</v>
      </c>
      <c r="K16" s="66" t="s">
        <v>4</v>
      </c>
    </row>
    <row r="17" spans="1:11" ht="46.15" customHeight="1" thickBot="1" x14ac:dyDescent="0.3">
      <c r="A17" s="181"/>
      <c r="B17" s="184"/>
      <c r="C17" s="187"/>
      <c r="D17" s="189"/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63" t="s">
        <v>65</v>
      </c>
    </row>
    <row r="18" spans="1:11" ht="25.9" customHeight="1" x14ac:dyDescent="0.25">
      <c r="A18" s="179">
        <v>3</v>
      </c>
      <c r="B18" s="182" t="s">
        <v>66</v>
      </c>
      <c r="C18" s="185" t="s">
        <v>80</v>
      </c>
      <c r="D18" s="190" t="s">
        <v>74</v>
      </c>
      <c r="E18" s="59">
        <v>0</v>
      </c>
      <c r="F18" s="59">
        <v>1743.5</v>
      </c>
      <c r="G18" s="59">
        <v>7617.6</v>
      </c>
      <c r="H18" s="59">
        <v>9000</v>
      </c>
      <c r="I18" s="59">
        <v>0</v>
      </c>
      <c r="J18" s="59">
        <f>H18+G18+F18+E18</f>
        <v>18361.099999999999</v>
      </c>
      <c r="K18" s="64" t="s">
        <v>41</v>
      </c>
    </row>
    <row r="19" spans="1:11" ht="27.6" customHeight="1" x14ac:dyDescent="0.25">
      <c r="A19" s="180"/>
      <c r="B19" s="183"/>
      <c r="C19" s="186"/>
      <c r="D19" s="183"/>
      <c r="E19" s="55"/>
      <c r="F19" s="55"/>
      <c r="G19" s="55"/>
      <c r="H19" s="55"/>
      <c r="I19" s="55"/>
      <c r="J19" s="55"/>
      <c r="K19" s="65" t="s">
        <v>62</v>
      </c>
    </row>
    <row r="20" spans="1:11" ht="25.9" customHeight="1" x14ac:dyDescent="0.25">
      <c r="A20" s="180"/>
      <c r="B20" s="183"/>
      <c r="C20" s="186"/>
      <c r="D20" s="183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66" t="s">
        <v>64</v>
      </c>
    </row>
    <row r="21" spans="1:11" ht="27.6" customHeight="1" x14ac:dyDescent="0.25">
      <c r="A21" s="180"/>
      <c r="B21" s="183"/>
      <c r="C21" s="186"/>
      <c r="D21" s="183"/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66" t="s">
        <v>63</v>
      </c>
    </row>
    <row r="22" spans="1:11" ht="26.45" customHeight="1" x14ac:dyDescent="0.25">
      <c r="A22" s="180"/>
      <c r="B22" s="183"/>
      <c r="C22" s="186"/>
      <c r="D22" s="183"/>
      <c r="E22" s="55">
        <v>0</v>
      </c>
      <c r="F22" s="55">
        <v>1743.5</v>
      </c>
      <c r="G22" s="55">
        <v>7617.6</v>
      </c>
      <c r="H22" s="55">
        <v>9000</v>
      </c>
      <c r="I22" s="55">
        <v>0</v>
      </c>
      <c r="J22" s="55">
        <f>H22+G22+F22+E22</f>
        <v>18361.099999999999</v>
      </c>
      <c r="K22" s="66" t="s">
        <v>4</v>
      </c>
    </row>
    <row r="23" spans="1:11" ht="30.75" thickBot="1" x14ac:dyDescent="0.3">
      <c r="A23" s="181"/>
      <c r="B23" s="184"/>
      <c r="C23" s="187"/>
      <c r="D23" s="184"/>
      <c r="E23" s="60">
        <v>0</v>
      </c>
      <c r="F23" s="60">
        <v>0</v>
      </c>
      <c r="G23" s="60">
        <v>0</v>
      </c>
      <c r="H23" s="60">
        <v>0</v>
      </c>
      <c r="I23" s="60"/>
      <c r="J23" s="60">
        <v>0</v>
      </c>
      <c r="K23" s="63" t="s">
        <v>65</v>
      </c>
    </row>
    <row r="24" spans="1:11" ht="30" customHeight="1" x14ac:dyDescent="0.25">
      <c r="A24" s="179">
        <v>4</v>
      </c>
      <c r="B24" s="182" t="s">
        <v>48</v>
      </c>
      <c r="C24" s="185" t="s">
        <v>80</v>
      </c>
      <c r="D24" s="182" t="s">
        <v>74</v>
      </c>
      <c r="E24" s="59">
        <v>24921.3</v>
      </c>
      <c r="F24" s="59">
        <v>11735.1</v>
      </c>
      <c r="G24" s="59">
        <v>0</v>
      </c>
      <c r="H24" s="59">
        <v>0</v>
      </c>
      <c r="I24" s="59">
        <v>0</v>
      </c>
      <c r="J24" s="59">
        <f>H24+G24+F24+E24</f>
        <v>36656.400000000001</v>
      </c>
      <c r="K24" s="64" t="s">
        <v>41</v>
      </c>
    </row>
    <row r="25" spans="1:11" ht="22.15" customHeight="1" x14ac:dyDescent="0.25">
      <c r="A25" s="180"/>
      <c r="B25" s="183"/>
      <c r="C25" s="186"/>
      <c r="D25" s="188"/>
      <c r="E25" s="55"/>
      <c r="F25" s="55"/>
      <c r="G25" s="55"/>
      <c r="H25" s="55"/>
      <c r="I25" s="55"/>
      <c r="J25" s="55"/>
      <c r="K25" s="65" t="s">
        <v>62</v>
      </c>
    </row>
    <row r="26" spans="1:11" ht="25.15" customHeight="1" x14ac:dyDescent="0.25">
      <c r="A26" s="180"/>
      <c r="B26" s="183"/>
      <c r="C26" s="186"/>
      <c r="D26" s="188"/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66" t="s">
        <v>64</v>
      </c>
    </row>
    <row r="27" spans="1:11" ht="25.15" customHeight="1" x14ac:dyDescent="0.25">
      <c r="A27" s="180"/>
      <c r="B27" s="183"/>
      <c r="C27" s="186"/>
      <c r="D27" s="188"/>
      <c r="E27" s="55">
        <v>18483</v>
      </c>
      <c r="F27" s="55">
        <v>0</v>
      </c>
      <c r="G27" s="55">
        <v>0</v>
      </c>
      <c r="H27" s="55">
        <v>0</v>
      </c>
      <c r="I27" s="55">
        <v>0</v>
      </c>
      <c r="J27" s="55">
        <f>H27+G27+F27+E27</f>
        <v>18483</v>
      </c>
      <c r="K27" s="66" t="s">
        <v>63</v>
      </c>
    </row>
    <row r="28" spans="1:11" ht="21.6" customHeight="1" x14ac:dyDescent="0.25">
      <c r="A28" s="180"/>
      <c r="B28" s="183"/>
      <c r="C28" s="186"/>
      <c r="D28" s="188"/>
      <c r="E28" s="55">
        <v>6438.3</v>
      </c>
      <c r="F28" s="55">
        <v>11735.1</v>
      </c>
      <c r="G28" s="55">
        <v>0</v>
      </c>
      <c r="H28" s="55">
        <v>0</v>
      </c>
      <c r="I28" s="55">
        <v>0</v>
      </c>
      <c r="J28" s="55">
        <f>H28+G28+F28+E28</f>
        <v>18173.400000000001</v>
      </c>
      <c r="K28" s="66" t="s">
        <v>4</v>
      </c>
    </row>
    <row r="29" spans="1:11" ht="30.75" thickBot="1" x14ac:dyDescent="0.3">
      <c r="A29" s="181"/>
      <c r="B29" s="184"/>
      <c r="C29" s="187"/>
      <c r="D29" s="189"/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3" t="s">
        <v>65</v>
      </c>
    </row>
    <row r="30" spans="1:11" ht="24.6" customHeight="1" x14ac:dyDescent="0.25">
      <c r="A30" s="179">
        <v>5</v>
      </c>
      <c r="B30" s="182" t="s">
        <v>73</v>
      </c>
      <c r="C30" s="185" t="s">
        <v>81</v>
      </c>
      <c r="D30" s="182" t="s">
        <v>74</v>
      </c>
      <c r="E30" s="59">
        <v>48.3</v>
      </c>
      <c r="F30" s="59">
        <v>5066.6000000000004</v>
      </c>
      <c r="G30" s="59">
        <v>0</v>
      </c>
      <c r="H30" s="59">
        <v>0</v>
      </c>
      <c r="I30" s="59">
        <v>0</v>
      </c>
      <c r="J30" s="59">
        <f>H30+G30+F30+E30</f>
        <v>5114.9000000000005</v>
      </c>
      <c r="K30" s="64" t="s">
        <v>41</v>
      </c>
    </row>
    <row r="31" spans="1:11" ht="25.9" customHeight="1" x14ac:dyDescent="0.25">
      <c r="A31" s="180"/>
      <c r="B31" s="183"/>
      <c r="C31" s="186"/>
      <c r="D31" s="188"/>
      <c r="E31" s="55"/>
      <c r="F31" s="55"/>
      <c r="G31" s="55"/>
      <c r="H31" s="55"/>
      <c r="I31" s="55"/>
      <c r="J31" s="55"/>
      <c r="K31" s="65" t="s">
        <v>62</v>
      </c>
    </row>
    <row r="32" spans="1:11" ht="21.6" customHeight="1" x14ac:dyDescent="0.25">
      <c r="A32" s="180"/>
      <c r="B32" s="183"/>
      <c r="C32" s="186"/>
      <c r="D32" s="188"/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66" t="s">
        <v>64</v>
      </c>
    </row>
    <row r="33" spans="1:11" ht="24" customHeight="1" x14ac:dyDescent="0.25">
      <c r="A33" s="180"/>
      <c r="B33" s="183"/>
      <c r="C33" s="186"/>
      <c r="D33" s="188"/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66" t="s">
        <v>63</v>
      </c>
    </row>
    <row r="34" spans="1:11" ht="30" customHeight="1" x14ac:dyDescent="0.25">
      <c r="A34" s="180"/>
      <c r="B34" s="183"/>
      <c r="C34" s="186"/>
      <c r="D34" s="188"/>
      <c r="E34" s="55">
        <v>48.3</v>
      </c>
      <c r="F34" s="55">
        <v>5066.6000000000004</v>
      </c>
      <c r="G34" s="55">
        <v>0</v>
      </c>
      <c r="H34" s="55">
        <v>0</v>
      </c>
      <c r="I34" s="55">
        <v>0</v>
      </c>
      <c r="J34" s="55">
        <f>+H34+G34+F34+E34</f>
        <v>5114.9000000000005</v>
      </c>
      <c r="K34" s="66" t="s">
        <v>4</v>
      </c>
    </row>
    <row r="35" spans="1:11" ht="30.75" thickBot="1" x14ac:dyDescent="0.3">
      <c r="A35" s="181"/>
      <c r="B35" s="184"/>
      <c r="C35" s="187"/>
      <c r="D35" s="189"/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3" t="s">
        <v>65</v>
      </c>
    </row>
    <row r="36" spans="1:11" ht="33.6" customHeight="1" x14ac:dyDescent="0.25">
      <c r="A36" s="179">
        <v>6</v>
      </c>
      <c r="B36" s="182" t="s">
        <v>61</v>
      </c>
      <c r="C36" s="185" t="s">
        <v>80</v>
      </c>
      <c r="D36" s="182" t="s">
        <v>74</v>
      </c>
      <c r="E36" s="59">
        <v>0</v>
      </c>
      <c r="F36" s="59">
        <v>2571.9</v>
      </c>
      <c r="G36" s="59">
        <v>0</v>
      </c>
      <c r="H36" s="59">
        <v>0</v>
      </c>
      <c r="I36" s="59">
        <v>0</v>
      </c>
      <c r="J36" s="59">
        <f>H36+G36+F36+E36</f>
        <v>2571.9</v>
      </c>
      <c r="K36" s="64" t="s">
        <v>41</v>
      </c>
    </row>
    <row r="37" spans="1:11" ht="26.45" customHeight="1" x14ac:dyDescent="0.25">
      <c r="A37" s="180"/>
      <c r="B37" s="183"/>
      <c r="C37" s="186"/>
      <c r="D37" s="188"/>
      <c r="E37" s="55"/>
      <c r="F37" s="55"/>
      <c r="G37" s="55"/>
      <c r="H37" s="55"/>
      <c r="I37" s="55"/>
      <c r="J37" s="55"/>
      <c r="K37" s="65" t="s">
        <v>62</v>
      </c>
    </row>
    <row r="38" spans="1:11" ht="29.45" customHeight="1" x14ac:dyDescent="0.25">
      <c r="A38" s="180"/>
      <c r="B38" s="183"/>
      <c r="C38" s="186"/>
      <c r="D38" s="188"/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66" t="s">
        <v>64</v>
      </c>
    </row>
    <row r="39" spans="1:11" ht="25.15" customHeight="1" x14ac:dyDescent="0.25">
      <c r="A39" s="180"/>
      <c r="B39" s="183"/>
      <c r="C39" s="186"/>
      <c r="D39" s="188"/>
      <c r="E39" s="55">
        <v>0</v>
      </c>
      <c r="F39" s="55">
        <v>2546.1999999999998</v>
      </c>
      <c r="G39" s="55">
        <v>0</v>
      </c>
      <c r="H39" s="55">
        <v>0</v>
      </c>
      <c r="I39" s="55">
        <v>0</v>
      </c>
      <c r="J39" s="55">
        <f>H39+G39+F39+E39</f>
        <v>2546.1999999999998</v>
      </c>
      <c r="K39" s="66" t="s">
        <v>63</v>
      </c>
    </row>
    <row r="40" spans="1:11" ht="21" customHeight="1" x14ac:dyDescent="0.25">
      <c r="A40" s="180"/>
      <c r="B40" s="183"/>
      <c r="C40" s="186"/>
      <c r="D40" s="188"/>
      <c r="E40" s="55">
        <v>0</v>
      </c>
      <c r="F40" s="55">
        <v>25.7</v>
      </c>
      <c r="G40" s="55">
        <v>0</v>
      </c>
      <c r="H40" s="55">
        <v>0</v>
      </c>
      <c r="I40" s="55">
        <v>0</v>
      </c>
      <c r="J40" s="55">
        <f>H40+G40+F40+E40</f>
        <v>25.7</v>
      </c>
      <c r="K40" s="66" t="s">
        <v>4</v>
      </c>
    </row>
    <row r="41" spans="1:11" ht="30" customHeight="1" thickBot="1" x14ac:dyDescent="0.3">
      <c r="A41" s="181"/>
      <c r="B41" s="184"/>
      <c r="C41" s="187"/>
      <c r="D41" s="189"/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3" t="s">
        <v>65</v>
      </c>
    </row>
    <row r="42" spans="1:11" ht="27" customHeight="1" x14ac:dyDescent="0.25">
      <c r="A42" s="179">
        <v>7</v>
      </c>
      <c r="B42" s="182" t="s">
        <v>51</v>
      </c>
      <c r="C42" s="185" t="s">
        <v>80</v>
      </c>
      <c r="D42" s="182" t="s">
        <v>74</v>
      </c>
      <c r="E42" s="59">
        <v>7738.6</v>
      </c>
      <c r="F42" s="59">
        <v>9614</v>
      </c>
      <c r="G42" s="59">
        <v>8155.3</v>
      </c>
      <c r="H42" s="59">
        <v>8287</v>
      </c>
      <c r="I42" s="59">
        <v>11007</v>
      </c>
      <c r="J42" s="59">
        <f>I42+H42+G42+F42+E42</f>
        <v>44801.9</v>
      </c>
      <c r="K42" s="64" t="s">
        <v>41</v>
      </c>
    </row>
    <row r="43" spans="1:11" ht="28.9" customHeight="1" x14ac:dyDescent="0.25">
      <c r="A43" s="180"/>
      <c r="B43" s="183"/>
      <c r="C43" s="186"/>
      <c r="D43" s="188"/>
      <c r="E43" s="55"/>
      <c r="F43" s="55"/>
      <c r="G43" s="55"/>
      <c r="H43" s="55"/>
      <c r="I43" s="55"/>
      <c r="J43" s="55"/>
      <c r="K43" s="65" t="s">
        <v>62</v>
      </c>
    </row>
    <row r="44" spans="1:11" ht="28.15" customHeight="1" x14ac:dyDescent="0.25">
      <c r="A44" s="180"/>
      <c r="B44" s="183"/>
      <c r="C44" s="186"/>
      <c r="D44" s="188"/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66" t="s">
        <v>64</v>
      </c>
    </row>
    <row r="45" spans="1:11" ht="25.9" customHeight="1" x14ac:dyDescent="0.25">
      <c r="A45" s="180"/>
      <c r="B45" s="183"/>
      <c r="C45" s="186"/>
      <c r="D45" s="188"/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66" t="s">
        <v>63</v>
      </c>
    </row>
    <row r="46" spans="1:11" ht="26.45" customHeight="1" x14ac:dyDescent="0.25">
      <c r="A46" s="180"/>
      <c r="B46" s="183"/>
      <c r="C46" s="186"/>
      <c r="D46" s="188"/>
      <c r="E46" s="55">
        <v>7738.6</v>
      </c>
      <c r="F46" s="55">
        <v>9614</v>
      </c>
      <c r="G46" s="55">
        <v>8155.3</v>
      </c>
      <c r="H46" s="55">
        <v>8287</v>
      </c>
      <c r="I46" s="55">
        <v>11007</v>
      </c>
      <c r="J46" s="55">
        <f>I46+H46+G46+F46+E46</f>
        <v>44801.9</v>
      </c>
      <c r="K46" s="66" t="s">
        <v>4</v>
      </c>
    </row>
    <row r="47" spans="1:11" ht="28.15" customHeight="1" thickBot="1" x14ac:dyDescent="0.3">
      <c r="A47" s="181"/>
      <c r="B47" s="184"/>
      <c r="C47" s="187"/>
      <c r="D47" s="189"/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3" t="s">
        <v>65</v>
      </c>
    </row>
    <row r="48" spans="1:11" ht="22.15" customHeight="1" x14ac:dyDescent="0.25">
      <c r="A48" s="179">
        <v>8</v>
      </c>
      <c r="B48" s="182" t="s">
        <v>52</v>
      </c>
      <c r="C48" s="185" t="s">
        <v>80</v>
      </c>
      <c r="D48" s="182" t="s">
        <v>74</v>
      </c>
      <c r="E48" s="59">
        <v>0</v>
      </c>
      <c r="F48" s="59">
        <v>282</v>
      </c>
      <c r="G48" s="59">
        <v>0</v>
      </c>
      <c r="H48" s="59">
        <v>0</v>
      </c>
      <c r="I48" s="59">
        <v>0</v>
      </c>
      <c r="J48" s="59">
        <v>282</v>
      </c>
      <c r="K48" s="64" t="s">
        <v>41</v>
      </c>
    </row>
    <row r="49" spans="1:11" ht="21.6" customHeight="1" x14ac:dyDescent="0.25">
      <c r="A49" s="180"/>
      <c r="B49" s="183"/>
      <c r="C49" s="186"/>
      <c r="D49" s="188"/>
      <c r="E49" s="55"/>
      <c r="F49" s="55"/>
      <c r="G49" s="55"/>
      <c r="H49" s="55"/>
      <c r="I49" s="55"/>
      <c r="J49" s="55"/>
      <c r="K49" s="65" t="s">
        <v>62</v>
      </c>
    </row>
    <row r="50" spans="1:11" ht="25.9" customHeight="1" x14ac:dyDescent="0.25">
      <c r="A50" s="180"/>
      <c r="B50" s="183"/>
      <c r="C50" s="186"/>
      <c r="D50" s="188"/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66" t="s">
        <v>64</v>
      </c>
    </row>
    <row r="51" spans="1:11" ht="24" customHeight="1" x14ac:dyDescent="0.25">
      <c r="A51" s="180"/>
      <c r="B51" s="183"/>
      <c r="C51" s="186"/>
      <c r="D51" s="188"/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66" t="s">
        <v>63</v>
      </c>
    </row>
    <row r="52" spans="1:11" ht="16.899999999999999" customHeight="1" x14ac:dyDescent="0.25">
      <c r="A52" s="180"/>
      <c r="B52" s="183"/>
      <c r="C52" s="186"/>
      <c r="D52" s="188"/>
      <c r="E52" s="55">
        <v>0</v>
      </c>
      <c r="F52" s="55">
        <v>282</v>
      </c>
      <c r="G52" s="55">
        <v>0</v>
      </c>
      <c r="H52" s="55">
        <v>0</v>
      </c>
      <c r="I52" s="55">
        <v>0</v>
      </c>
      <c r="J52" s="55">
        <v>282</v>
      </c>
      <c r="K52" s="66" t="s">
        <v>4</v>
      </c>
    </row>
    <row r="53" spans="1:11" ht="30.75" thickBot="1" x14ac:dyDescent="0.3">
      <c r="A53" s="181"/>
      <c r="B53" s="184"/>
      <c r="C53" s="187"/>
      <c r="D53" s="189"/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3" t="s">
        <v>65</v>
      </c>
    </row>
    <row r="54" spans="1:11" ht="27" customHeight="1" x14ac:dyDescent="0.25">
      <c r="A54" s="179">
        <v>9</v>
      </c>
      <c r="B54" s="182" t="s">
        <v>53</v>
      </c>
      <c r="C54" s="185" t="s">
        <v>80</v>
      </c>
      <c r="D54" s="182" t="s">
        <v>74</v>
      </c>
      <c r="E54" s="59">
        <v>0</v>
      </c>
      <c r="F54" s="59">
        <v>0</v>
      </c>
      <c r="G54" s="59">
        <f>G57+G58</f>
        <v>35958.799999999996</v>
      </c>
      <c r="H54" s="59">
        <v>35175.599999999999</v>
      </c>
      <c r="I54" s="59">
        <v>0</v>
      </c>
      <c r="J54" s="59">
        <f>I54+H54+G54+F54+E54</f>
        <v>71134.399999999994</v>
      </c>
      <c r="K54" s="64" t="s">
        <v>41</v>
      </c>
    </row>
    <row r="55" spans="1:11" ht="23.45" customHeight="1" x14ac:dyDescent="0.25">
      <c r="A55" s="180"/>
      <c r="B55" s="183"/>
      <c r="C55" s="186"/>
      <c r="D55" s="188"/>
      <c r="E55" s="55"/>
      <c r="F55" s="55"/>
      <c r="G55" s="55"/>
      <c r="H55" s="55"/>
      <c r="I55" s="55"/>
      <c r="J55" s="55"/>
      <c r="K55" s="65" t="s">
        <v>62</v>
      </c>
    </row>
    <row r="56" spans="1:11" ht="31.15" customHeight="1" x14ac:dyDescent="0.25">
      <c r="A56" s="180"/>
      <c r="B56" s="183"/>
      <c r="C56" s="186"/>
      <c r="D56" s="188"/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66" t="s">
        <v>64</v>
      </c>
    </row>
    <row r="57" spans="1:11" ht="28.15" customHeight="1" x14ac:dyDescent="0.25">
      <c r="A57" s="180"/>
      <c r="B57" s="183"/>
      <c r="C57" s="186"/>
      <c r="D57" s="188"/>
      <c r="E57" s="55">
        <v>0</v>
      </c>
      <c r="F57" s="55">
        <v>0</v>
      </c>
      <c r="G57" s="55">
        <v>35603.1</v>
      </c>
      <c r="H57" s="55">
        <v>35175.599999999999</v>
      </c>
      <c r="I57" s="55">
        <v>0</v>
      </c>
      <c r="J57" s="55">
        <f>I57+H57+G57+F57+E57</f>
        <v>70778.7</v>
      </c>
      <c r="K57" s="66" t="s">
        <v>63</v>
      </c>
    </row>
    <row r="58" spans="1:11" ht="28.15" customHeight="1" x14ac:dyDescent="0.25">
      <c r="A58" s="180"/>
      <c r="B58" s="183"/>
      <c r="C58" s="186"/>
      <c r="D58" s="188"/>
      <c r="E58" s="55">
        <v>0</v>
      </c>
      <c r="F58" s="55">
        <v>0</v>
      </c>
      <c r="G58" s="55">
        <v>355.7</v>
      </c>
      <c r="H58" s="55">
        <v>0</v>
      </c>
      <c r="I58" s="55">
        <v>0</v>
      </c>
      <c r="J58" s="55">
        <v>355.7</v>
      </c>
      <c r="K58" s="66" t="s">
        <v>4</v>
      </c>
    </row>
    <row r="59" spans="1:11" ht="27.6" customHeight="1" thickBot="1" x14ac:dyDescent="0.3">
      <c r="A59" s="181"/>
      <c r="B59" s="184"/>
      <c r="C59" s="187"/>
      <c r="D59" s="189"/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3" t="s">
        <v>65</v>
      </c>
    </row>
    <row r="60" spans="1:11" ht="25.15" customHeight="1" x14ac:dyDescent="0.25">
      <c r="A60" s="179">
        <v>10</v>
      </c>
      <c r="B60" s="182" t="s">
        <v>54</v>
      </c>
      <c r="C60" s="185" t="s">
        <v>80</v>
      </c>
      <c r="D60" s="182" t="s">
        <v>74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64" t="s">
        <v>41</v>
      </c>
    </row>
    <row r="61" spans="1:11" ht="23.45" customHeight="1" x14ac:dyDescent="0.25">
      <c r="A61" s="180"/>
      <c r="B61" s="183"/>
      <c r="C61" s="186"/>
      <c r="D61" s="188"/>
      <c r="E61" s="55"/>
      <c r="F61" s="55"/>
      <c r="G61" s="55"/>
      <c r="H61" s="55"/>
      <c r="I61" s="55"/>
      <c r="J61" s="55"/>
      <c r="K61" s="65" t="s">
        <v>62</v>
      </c>
    </row>
    <row r="62" spans="1:11" ht="28.15" customHeight="1" x14ac:dyDescent="0.25">
      <c r="A62" s="180"/>
      <c r="B62" s="183"/>
      <c r="C62" s="186"/>
      <c r="D62" s="188"/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66" t="s">
        <v>64</v>
      </c>
    </row>
    <row r="63" spans="1:11" ht="24.6" customHeight="1" x14ac:dyDescent="0.25">
      <c r="A63" s="180"/>
      <c r="B63" s="183"/>
      <c r="C63" s="186"/>
      <c r="D63" s="188"/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66" t="s">
        <v>63</v>
      </c>
    </row>
    <row r="64" spans="1:11" ht="25.9" customHeight="1" x14ac:dyDescent="0.25">
      <c r="A64" s="180"/>
      <c r="B64" s="183"/>
      <c r="C64" s="186"/>
      <c r="D64" s="188"/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66" t="s">
        <v>4</v>
      </c>
    </row>
    <row r="65" spans="1:11" ht="27" customHeight="1" thickBot="1" x14ac:dyDescent="0.3">
      <c r="A65" s="181"/>
      <c r="B65" s="184"/>
      <c r="C65" s="187"/>
      <c r="D65" s="189"/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3" t="s">
        <v>65</v>
      </c>
    </row>
    <row r="66" spans="1:11" ht="22.9" customHeight="1" x14ac:dyDescent="0.25">
      <c r="A66" s="179">
        <v>11</v>
      </c>
      <c r="B66" s="182" t="s">
        <v>55</v>
      </c>
      <c r="C66" s="185" t="s">
        <v>81</v>
      </c>
      <c r="D66" s="182" t="s">
        <v>74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64" t="s">
        <v>41</v>
      </c>
    </row>
    <row r="67" spans="1:11" ht="24" customHeight="1" x14ac:dyDescent="0.25">
      <c r="A67" s="180"/>
      <c r="B67" s="183"/>
      <c r="C67" s="186"/>
      <c r="D67" s="188"/>
      <c r="E67" s="55"/>
      <c r="F67" s="55"/>
      <c r="G67" s="55"/>
      <c r="H67" s="55"/>
      <c r="I67" s="55"/>
      <c r="J67" s="55"/>
      <c r="K67" s="65" t="s">
        <v>62</v>
      </c>
    </row>
    <row r="68" spans="1:11" ht="22.15" customHeight="1" x14ac:dyDescent="0.25">
      <c r="A68" s="180"/>
      <c r="B68" s="183"/>
      <c r="C68" s="186"/>
      <c r="D68" s="188"/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66" t="s">
        <v>64</v>
      </c>
    </row>
    <row r="69" spans="1:11" ht="23.45" customHeight="1" x14ac:dyDescent="0.25">
      <c r="A69" s="180"/>
      <c r="B69" s="183"/>
      <c r="C69" s="186"/>
      <c r="D69" s="188"/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66" t="s">
        <v>63</v>
      </c>
    </row>
    <row r="70" spans="1:11" ht="28.9" customHeight="1" x14ac:dyDescent="0.25">
      <c r="A70" s="180"/>
      <c r="B70" s="183"/>
      <c r="C70" s="186"/>
      <c r="D70" s="188"/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66" t="s">
        <v>4</v>
      </c>
    </row>
    <row r="71" spans="1:11" ht="27.6" customHeight="1" thickBot="1" x14ac:dyDescent="0.3">
      <c r="A71" s="181"/>
      <c r="B71" s="184"/>
      <c r="C71" s="187"/>
      <c r="D71" s="189"/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3" t="s">
        <v>65</v>
      </c>
    </row>
    <row r="72" spans="1:11" ht="27.6" customHeight="1" x14ac:dyDescent="0.25">
      <c r="A72" s="179">
        <v>12</v>
      </c>
      <c r="B72" s="182" t="s">
        <v>56</v>
      </c>
      <c r="C72" s="185" t="s">
        <v>80</v>
      </c>
      <c r="D72" s="182" t="s">
        <v>74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64" t="s">
        <v>41</v>
      </c>
    </row>
    <row r="73" spans="1:11" ht="27.6" customHeight="1" x14ac:dyDescent="0.25">
      <c r="A73" s="180"/>
      <c r="B73" s="183"/>
      <c r="C73" s="186"/>
      <c r="D73" s="188"/>
      <c r="E73" s="55"/>
      <c r="F73" s="55"/>
      <c r="G73" s="55"/>
      <c r="H73" s="55"/>
      <c r="I73" s="55"/>
      <c r="J73" s="55"/>
      <c r="K73" s="65" t="s">
        <v>62</v>
      </c>
    </row>
    <row r="74" spans="1:11" ht="27.6" customHeight="1" x14ac:dyDescent="0.25">
      <c r="A74" s="180"/>
      <c r="B74" s="183"/>
      <c r="C74" s="186"/>
      <c r="D74" s="188"/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66" t="s">
        <v>64</v>
      </c>
    </row>
    <row r="75" spans="1:11" ht="27.6" customHeight="1" x14ac:dyDescent="0.25">
      <c r="A75" s="180"/>
      <c r="B75" s="183"/>
      <c r="C75" s="186"/>
      <c r="D75" s="188"/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66" t="s">
        <v>63</v>
      </c>
    </row>
    <row r="76" spans="1:11" ht="27.6" customHeight="1" x14ac:dyDescent="0.25">
      <c r="A76" s="180"/>
      <c r="B76" s="183"/>
      <c r="C76" s="186"/>
      <c r="D76" s="188"/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66" t="s">
        <v>4</v>
      </c>
    </row>
    <row r="77" spans="1:11" ht="27.6" customHeight="1" thickBot="1" x14ac:dyDescent="0.3">
      <c r="A77" s="181"/>
      <c r="B77" s="184"/>
      <c r="C77" s="187"/>
      <c r="D77" s="189"/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3" t="s">
        <v>65</v>
      </c>
    </row>
    <row r="78" spans="1:11" ht="27.6" customHeight="1" x14ac:dyDescent="0.25">
      <c r="A78" s="179">
        <v>13</v>
      </c>
      <c r="B78" s="190" t="s">
        <v>75</v>
      </c>
      <c r="C78" s="185" t="s">
        <v>80</v>
      </c>
      <c r="D78" s="182" t="s">
        <v>74</v>
      </c>
      <c r="E78" s="59">
        <v>0</v>
      </c>
      <c r="F78" s="59">
        <v>1564.5</v>
      </c>
      <c r="G78" s="59">
        <v>0</v>
      </c>
      <c r="H78" s="59">
        <v>0</v>
      </c>
      <c r="I78" s="59">
        <v>0</v>
      </c>
      <c r="J78" s="59">
        <v>1564.5</v>
      </c>
      <c r="K78" s="64" t="s">
        <v>41</v>
      </c>
    </row>
    <row r="79" spans="1:11" ht="27.6" customHeight="1" x14ac:dyDescent="0.25">
      <c r="A79" s="196"/>
      <c r="B79" s="191"/>
      <c r="C79" s="193"/>
      <c r="D79" s="145"/>
      <c r="E79" s="55"/>
      <c r="F79" s="55"/>
      <c r="G79" s="55"/>
      <c r="H79" s="55"/>
      <c r="I79" s="55"/>
      <c r="J79" s="55"/>
      <c r="K79" s="65" t="s">
        <v>62</v>
      </c>
    </row>
    <row r="80" spans="1:11" ht="27.6" customHeight="1" x14ac:dyDescent="0.25">
      <c r="A80" s="196"/>
      <c r="B80" s="191"/>
      <c r="C80" s="193"/>
      <c r="D80" s="145"/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66" t="s">
        <v>64</v>
      </c>
    </row>
    <row r="81" spans="1:11" ht="27.6" customHeight="1" x14ac:dyDescent="0.25">
      <c r="A81" s="196"/>
      <c r="B81" s="191"/>
      <c r="C81" s="193"/>
      <c r="D81" s="145"/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66" t="s">
        <v>63</v>
      </c>
    </row>
    <row r="82" spans="1:11" ht="27.6" customHeight="1" x14ac:dyDescent="0.25">
      <c r="A82" s="196"/>
      <c r="B82" s="191"/>
      <c r="C82" s="193"/>
      <c r="D82" s="145"/>
      <c r="E82" s="55">
        <v>0</v>
      </c>
      <c r="F82" s="55">
        <v>1564.5</v>
      </c>
      <c r="G82" s="55">
        <v>0</v>
      </c>
      <c r="H82" s="55">
        <v>0</v>
      </c>
      <c r="I82" s="55">
        <v>0</v>
      </c>
      <c r="J82" s="55">
        <v>1564.5</v>
      </c>
      <c r="K82" s="66" t="s">
        <v>4</v>
      </c>
    </row>
    <row r="83" spans="1:11" ht="27.6" customHeight="1" thickBot="1" x14ac:dyDescent="0.3">
      <c r="A83" s="197"/>
      <c r="B83" s="192"/>
      <c r="C83" s="194"/>
      <c r="D83" s="195"/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3" t="s">
        <v>65</v>
      </c>
    </row>
    <row r="84" spans="1:11" ht="27.6" customHeight="1" x14ac:dyDescent="0.25">
      <c r="A84" s="179">
        <v>14</v>
      </c>
      <c r="B84" s="182" t="s">
        <v>76</v>
      </c>
      <c r="C84" s="185" t="s">
        <v>81</v>
      </c>
      <c r="D84" s="182" t="s">
        <v>74</v>
      </c>
      <c r="E84" s="59">
        <v>0</v>
      </c>
      <c r="F84" s="59">
        <v>1220.4000000000001</v>
      </c>
      <c r="G84" s="59">
        <v>0</v>
      </c>
      <c r="H84" s="59">
        <v>0</v>
      </c>
      <c r="I84" s="59">
        <v>0</v>
      </c>
      <c r="J84" s="59">
        <v>1220.4000000000001</v>
      </c>
      <c r="K84" s="64" t="s">
        <v>41</v>
      </c>
    </row>
    <row r="85" spans="1:11" ht="27.6" customHeight="1" x14ac:dyDescent="0.25">
      <c r="A85" s="180"/>
      <c r="B85" s="183"/>
      <c r="C85" s="186"/>
      <c r="D85" s="188"/>
      <c r="E85" s="55"/>
      <c r="F85" s="55"/>
      <c r="G85" s="55"/>
      <c r="H85" s="55"/>
      <c r="I85" s="55"/>
      <c r="J85" s="55"/>
      <c r="K85" s="65" t="s">
        <v>62</v>
      </c>
    </row>
    <row r="86" spans="1:11" ht="27.6" customHeight="1" x14ac:dyDescent="0.25">
      <c r="A86" s="180"/>
      <c r="B86" s="183"/>
      <c r="C86" s="186"/>
      <c r="D86" s="188"/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66" t="s">
        <v>64</v>
      </c>
    </row>
    <row r="87" spans="1:11" ht="27.6" customHeight="1" x14ac:dyDescent="0.25">
      <c r="A87" s="180"/>
      <c r="B87" s="183"/>
      <c r="C87" s="186"/>
      <c r="D87" s="188"/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66" t="s">
        <v>63</v>
      </c>
    </row>
    <row r="88" spans="1:11" ht="27.6" customHeight="1" x14ac:dyDescent="0.25">
      <c r="A88" s="180"/>
      <c r="B88" s="183"/>
      <c r="C88" s="186"/>
      <c r="D88" s="188"/>
      <c r="E88" s="55">
        <v>0</v>
      </c>
      <c r="F88" s="55">
        <v>1220.4000000000001</v>
      </c>
      <c r="G88" s="55">
        <v>0</v>
      </c>
      <c r="H88" s="55">
        <v>0</v>
      </c>
      <c r="I88" s="55">
        <v>0</v>
      </c>
      <c r="J88" s="55">
        <v>1220.4000000000001</v>
      </c>
      <c r="K88" s="66" t="s">
        <v>4</v>
      </c>
    </row>
    <row r="89" spans="1:11" ht="27.6" customHeight="1" thickBot="1" x14ac:dyDescent="0.3">
      <c r="A89" s="181"/>
      <c r="B89" s="184"/>
      <c r="C89" s="187"/>
      <c r="D89" s="189"/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3" t="s">
        <v>65</v>
      </c>
    </row>
    <row r="90" spans="1:11" ht="22.9" customHeight="1" x14ac:dyDescent="0.25">
      <c r="A90" s="179">
        <v>15</v>
      </c>
      <c r="B90" s="182" t="s">
        <v>77</v>
      </c>
      <c r="C90" s="185" t="s">
        <v>80</v>
      </c>
      <c r="D90" s="182" t="s">
        <v>74</v>
      </c>
      <c r="E90" s="59">
        <v>0</v>
      </c>
      <c r="F90" s="59">
        <v>0</v>
      </c>
      <c r="G90" s="59">
        <v>2662.3</v>
      </c>
      <c r="H90" s="59">
        <v>0</v>
      </c>
      <c r="I90" s="59">
        <v>0</v>
      </c>
      <c r="J90" s="59">
        <v>2662.3</v>
      </c>
      <c r="K90" s="64" t="s">
        <v>41</v>
      </c>
    </row>
    <row r="91" spans="1:11" ht="23.45" customHeight="1" x14ac:dyDescent="0.25">
      <c r="A91" s="180"/>
      <c r="B91" s="183"/>
      <c r="C91" s="186"/>
      <c r="D91" s="188"/>
      <c r="E91" s="55"/>
      <c r="F91" s="55"/>
      <c r="G91" s="55"/>
      <c r="H91" s="55"/>
      <c r="I91" s="55"/>
      <c r="J91" s="55"/>
      <c r="K91" s="65" t="s">
        <v>62</v>
      </c>
    </row>
    <row r="92" spans="1:11" ht="22.9" customHeight="1" x14ac:dyDescent="0.25">
      <c r="A92" s="180"/>
      <c r="B92" s="183"/>
      <c r="C92" s="186"/>
      <c r="D92" s="188"/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66" t="s">
        <v>64</v>
      </c>
    </row>
    <row r="93" spans="1:11" ht="24.6" customHeight="1" x14ac:dyDescent="0.25">
      <c r="A93" s="180"/>
      <c r="B93" s="183"/>
      <c r="C93" s="186"/>
      <c r="D93" s="188"/>
      <c r="E93" s="55">
        <v>0</v>
      </c>
      <c r="F93" s="55">
        <v>0</v>
      </c>
      <c r="G93" s="55">
        <v>2635.7</v>
      </c>
      <c r="H93" s="55">
        <v>0</v>
      </c>
      <c r="I93" s="55">
        <v>0</v>
      </c>
      <c r="J93" s="55">
        <v>2635.7</v>
      </c>
      <c r="K93" s="66" t="s">
        <v>63</v>
      </c>
    </row>
    <row r="94" spans="1:11" ht="21.6" customHeight="1" x14ac:dyDescent="0.25">
      <c r="A94" s="180"/>
      <c r="B94" s="183"/>
      <c r="C94" s="186"/>
      <c r="D94" s="188"/>
      <c r="E94" s="55">
        <v>0</v>
      </c>
      <c r="F94" s="55">
        <v>0</v>
      </c>
      <c r="G94" s="55">
        <v>26.6</v>
      </c>
      <c r="H94" s="55">
        <v>0</v>
      </c>
      <c r="I94" s="55">
        <v>0</v>
      </c>
      <c r="J94" s="55">
        <v>26.6</v>
      </c>
      <c r="K94" s="66" t="s">
        <v>4</v>
      </c>
    </row>
    <row r="95" spans="1:11" ht="30.75" thickBot="1" x14ac:dyDescent="0.3">
      <c r="A95" s="181"/>
      <c r="B95" s="184"/>
      <c r="C95" s="187"/>
      <c r="D95" s="189"/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3" t="s">
        <v>65</v>
      </c>
    </row>
    <row r="96" spans="1:11" x14ac:dyDescent="0.25">
      <c r="A96" s="179">
        <v>16</v>
      </c>
      <c r="B96" s="182" t="s">
        <v>82</v>
      </c>
      <c r="C96" s="185" t="s">
        <v>80</v>
      </c>
      <c r="D96" s="182" t="s">
        <v>74</v>
      </c>
      <c r="E96" s="59">
        <v>0</v>
      </c>
      <c r="F96" s="59">
        <v>0</v>
      </c>
      <c r="G96" s="59">
        <v>0</v>
      </c>
      <c r="H96" s="59">
        <v>2680.8</v>
      </c>
      <c r="I96" s="59">
        <v>2654</v>
      </c>
      <c r="J96" s="59">
        <f>I96+H96+G96+F96+E96</f>
        <v>5334.8</v>
      </c>
      <c r="K96" s="64" t="s">
        <v>41</v>
      </c>
    </row>
    <row r="97" spans="1:11" x14ac:dyDescent="0.25">
      <c r="A97" s="180"/>
      <c r="B97" s="183"/>
      <c r="C97" s="186"/>
      <c r="D97" s="188"/>
      <c r="E97" s="55"/>
      <c r="F97" s="55"/>
      <c r="G97" s="55"/>
      <c r="H97" s="55"/>
      <c r="I97" s="55"/>
      <c r="J97" s="55"/>
      <c r="K97" s="65" t="s">
        <v>62</v>
      </c>
    </row>
    <row r="98" spans="1:11" ht="30" x14ac:dyDescent="0.25">
      <c r="A98" s="180"/>
      <c r="B98" s="183"/>
      <c r="C98" s="186"/>
      <c r="D98" s="188"/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66" t="s">
        <v>64</v>
      </c>
    </row>
    <row r="99" spans="1:11" x14ac:dyDescent="0.25">
      <c r="A99" s="180"/>
      <c r="B99" s="183"/>
      <c r="C99" s="186"/>
      <c r="D99" s="188"/>
      <c r="E99" s="55">
        <v>0</v>
      </c>
      <c r="F99" s="55">
        <v>0</v>
      </c>
      <c r="G99" s="55">
        <v>0</v>
      </c>
      <c r="H99" s="55">
        <v>2680.8</v>
      </c>
      <c r="I99" s="55">
        <v>2654</v>
      </c>
      <c r="J99" s="55">
        <v>5334.8</v>
      </c>
      <c r="K99" s="66" t="s">
        <v>63</v>
      </c>
    </row>
    <row r="100" spans="1:11" x14ac:dyDescent="0.25">
      <c r="A100" s="180"/>
      <c r="B100" s="183"/>
      <c r="C100" s="186"/>
      <c r="D100" s="188"/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66" t="s">
        <v>4</v>
      </c>
    </row>
    <row r="101" spans="1:11" ht="30.75" thickBot="1" x14ac:dyDescent="0.3">
      <c r="A101" s="181"/>
      <c r="B101" s="184"/>
      <c r="C101" s="187"/>
      <c r="D101" s="189"/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3" t="s">
        <v>65</v>
      </c>
    </row>
  </sheetData>
  <mergeCells count="71">
    <mergeCell ref="K4:K5"/>
    <mergeCell ref="A4:A5"/>
    <mergeCell ref="B4:B5"/>
    <mergeCell ref="C4:C5"/>
    <mergeCell ref="D4:D5"/>
    <mergeCell ref="E4:J4"/>
    <mergeCell ref="D12:D17"/>
    <mergeCell ref="B6:B11"/>
    <mergeCell ref="A18:A23"/>
    <mergeCell ref="B18:B23"/>
    <mergeCell ref="C18:C23"/>
    <mergeCell ref="D18:D23"/>
    <mergeCell ref="A6:A11"/>
    <mergeCell ref="C6:C11"/>
    <mergeCell ref="D6:D11"/>
    <mergeCell ref="A12:A17"/>
    <mergeCell ref="B12:B17"/>
    <mergeCell ref="C12:C17"/>
    <mergeCell ref="A24:A29"/>
    <mergeCell ref="B24:B29"/>
    <mergeCell ref="C24:C29"/>
    <mergeCell ref="D24:D29"/>
    <mergeCell ref="D30:D35"/>
    <mergeCell ref="A30:A35"/>
    <mergeCell ref="B30:B35"/>
    <mergeCell ref="C30:C35"/>
    <mergeCell ref="A2:K2"/>
    <mergeCell ref="A66:A71"/>
    <mergeCell ref="B66:B71"/>
    <mergeCell ref="C66:C71"/>
    <mergeCell ref="D66:D71"/>
    <mergeCell ref="A42:A47"/>
    <mergeCell ref="B42:B47"/>
    <mergeCell ref="C42:C47"/>
    <mergeCell ref="D42:D47"/>
    <mergeCell ref="A48:A53"/>
    <mergeCell ref="B48:B53"/>
    <mergeCell ref="C48:C53"/>
    <mergeCell ref="A36:A41"/>
    <mergeCell ref="B36:B41"/>
    <mergeCell ref="C36:C41"/>
    <mergeCell ref="D36:D41"/>
    <mergeCell ref="A84:A89"/>
    <mergeCell ref="B84:B89"/>
    <mergeCell ref="C84:C89"/>
    <mergeCell ref="A72:A77"/>
    <mergeCell ref="B72:B77"/>
    <mergeCell ref="C72:C77"/>
    <mergeCell ref="A78:A83"/>
    <mergeCell ref="A54:A59"/>
    <mergeCell ref="B54:B59"/>
    <mergeCell ref="C54:C59"/>
    <mergeCell ref="A60:A65"/>
    <mergeCell ref="B60:B65"/>
    <mergeCell ref="C60:C65"/>
    <mergeCell ref="A96:A101"/>
    <mergeCell ref="B96:B101"/>
    <mergeCell ref="C96:C101"/>
    <mergeCell ref="D96:D101"/>
    <mergeCell ref="D48:D53"/>
    <mergeCell ref="D84:D89"/>
    <mergeCell ref="D72:D77"/>
    <mergeCell ref="A90:A95"/>
    <mergeCell ref="B90:B95"/>
    <mergeCell ref="C90:C95"/>
    <mergeCell ref="D90:D95"/>
    <mergeCell ref="D54:D59"/>
    <mergeCell ref="D60:D65"/>
    <mergeCell ref="B78:B83"/>
    <mergeCell ref="C78:C83"/>
    <mergeCell ref="D78:D8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Stiashkina</dc:creator>
  <cp:lastModifiedBy>Arhitektor</cp:lastModifiedBy>
  <cp:lastPrinted>2025-07-07T04:38:57Z</cp:lastPrinted>
  <dcterms:created xsi:type="dcterms:W3CDTF">2020-05-20T04:28:16Z</dcterms:created>
  <dcterms:modified xsi:type="dcterms:W3CDTF">2025-07-07T04:42:56Z</dcterms:modified>
</cp:coreProperties>
</file>