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hitektor\Desktop\Рабочий стол\программы 2025\программа ЖКХ\"/>
    </mc:Choice>
  </mc:AlternateContent>
  <bookViews>
    <workbookView xWindow="480" yWindow="195" windowWidth="18195" windowHeight="11700" activeTab="1"/>
  </bookViews>
  <sheets>
    <sheet name="Лист5" sheetId="5" r:id="rId1"/>
    <sheet name="Лист3" sheetId="8" r:id="rId2"/>
  </sheets>
  <calcPr calcId="152511"/>
</workbook>
</file>

<file path=xl/calcChain.xml><?xml version="1.0" encoding="utf-8"?>
<calcChain xmlns="http://schemas.openxmlformats.org/spreadsheetml/2006/main">
  <c r="H12" i="8" l="1"/>
  <c r="L294" i="8"/>
  <c r="L290" i="8" l="1"/>
  <c r="L299" i="8" l="1"/>
  <c r="L293" i="8"/>
  <c r="I12" i="8" l="1"/>
  <c r="E300" i="8" l="1"/>
  <c r="H296" i="8"/>
  <c r="K16" i="8" l="1"/>
  <c r="K15" i="8"/>
  <c r="J16" i="8"/>
  <c r="J15" i="8"/>
  <c r="I16" i="8"/>
  <c r="I15" i="8"/>
  <c r="H16" i="8"/>
  <c r="H15" i="8"/>
  <c r="F16" i="8"/>
  <c r="F15" i="8"/>
  <c r="E12" i="8"/>
  <c r="E15" i="8"/>
  <c r="E16" i="8"/>
  <c r="E296" i="8" l="1"/>
  <c r="F299" i="8"/>
  <c r="C17" i="5"/>
  <c r="F28" i="8"/>
  <c r="E28" i="8"/>
  <c r="G28" i="8"/>
  <c r="G29" i="8"/>
  <c r="H28" i="8"/>
  <c r="H25" i="8"/>
  <c r="I29" i="8"/>
  <c r="I28" i="8"/>
  <c r="I25" i="8"/>
  <c r="J25" i="8"/>
  <c r="J28" i="8"/>
  <c r="J29" i="8"/>
  <c r="K29" i="8"/>
  <c r="K28" i="8"/>
  <c r="K25" i="8"/>
  <c r="H299" i="8" l="1"/>
  <c r="H300" i="8"/>
  <c r="K12" i="8" l="1"/>
  <c r="J12" i="8"/>
  <c r="F12" i="8"/>
  <c r="G12" i="8"/>
  <c r="I300" i="8"/>
  <c r="I299" i="8"/>
  <c r="G300" i="8"/>
  <c r="G299" i="8"/>
  <c r="G15" i="8" s="1"/>
  <c r="F300" i="8"/>
  <c r="E299" i="8"/>
  <c r="J296" i="8"/>
  <c r="I296" i="8"/>
  <c r="G296" i="8"/>
  <c r="F296" i="8"/>
  <c r="G23" i="8" l="1"/>
  <c r="G16" i="8" s="1"/>
  <c r="G259" i="8"/>
  <c r="G25" i="8" s="1"/>
  <c r="L263" i="8"/>
  <c r="L262" i="8"/>
  <c r="L28" i="8" s="1"/>
  <c r="L21" i="8" l="1"/>
  <c r="L17" i="8" l="1"/>
  <c r="L259" i="8"/>
  <c r="L16" i="8" l="1"/>
  <c r="L19" i="8" l="1"/>
  <c r="L12" i="8" l="1"/>
  <c r="L338" i="8" l="1"/>
  <c r="L296" i="8" s="1"/>
  <c r="L342" i="8"/>
  <c r="L300" i="8" s="1"/>
  <c r="L41" i="8" l="1"/>
  <c r="L37" i="8"/>
  <c r="L25" i="8" s="1"/>
  <c r="L35" i="8"/>
  <c r="L27" i="8"/>
  <c r="L15" i="8"/>
  <c r="L14" i="8"/>
  <c r="L29" i="8" l="1"/>
  <c r="L23" i="8"/>
  <c r="B240" i="5"/>
  <c r="C240" i="5"/>
  <c r="D240" i="5"/>
  <c r="F240" i="5"/>
  <c r="G240" i="5"/>
  <c r="D16" i="5" l="1"/>
  <c r="C18" i="5"/>
  <c r="D18" i="5"/>
  <c r="E18" i="5"/>
  <c r="F18" i="5"/>
  <c r="G18" i="5"/>
  <c r="E17" i="5"/>
  <c r="F17" i="5"/>
  <c r="G17" i="5"/>
  <c r="D17" i="5"/>
  <c r="C19" i="5"/>
  <c r="D19" i="5"/>
  <c r="E19" i="5"/>
  <c r="F19" i="5"/>
  <c r="G19" i="5"/>
  <c r="C16" i="5"/>
  <c r="E16" i="5"/>
  <c r="F16" i="5"/>
  <c r="G16" i="5"/>
  <c r="E196" i="5" l="1"/>
  <c r="F193" i="5" l="1"/>
  <c r="G193" i="5"/>
  <c r="F194" i="5"/>
  <c r="G194" i="5"/>
  <c r="B193" i="5"/>
  <c r="C193" i="5"/>
  <c r="D193" i="5"/>
  <c r="D11" i="5" s="1"/>
  <c r="B194" i="5"/>
  <c r="C194" i="5"/>
  <c r="D194" i="5"/>
  <c r="B195" i="5"/>
  <c r="C195" i="5"/>
  <c r="D195" i="5"/>
  <c r="E193" i="5"/>
  <c r="E195" i="5"/>
  <c r="F179" i="5"/>
  <c r="F155" i="5"/>
  <c r="B16" i="5"/>
  <c r="B17" i="5"/>
  <c r="B18" i="5"/>
  <c r="C167" i="5"/>
  <c r="D167" i="5"/>
  <c r="E167" i="5"/>
  <c r="G167" i="5"/>
  <c r="B167" i="5"/>
  <c r="H168" i="5"/>
  <c r="H169" i="5"/>
  <c r="H170" i="5"/>
  <c r="C187" i="5"/>
  <c r="D187" i="5"/>
  <c r="E187" i="5"/>
  <c r="G187" i="5"/>
  <c r="B187" i="5"/>
  <c r="C183" i="5"/>
  <c r="D183" i="5"/>
  <c r="E183" i="5"/>
  <c r="G183" i="5"/>
  <c r="B183" i="5"/>
  <c r="C179" i="5"/>
  <c r="D179" i="5"/>
  <c r="E179" i="5"/>
  <c r="G179" i="5"/>
  <c r="B179" i="5"/>
  <c r="C175" i="5"/>
  <c r="D175" i="5"/>
  <c r="E175" i="5"/>
  <c r="F175" i="5"/>
  <c r="G175" i="5"/>
  <c r="C171" i="5"/>
  <c r="E171" i="5"/>
  <c r="F171" i="5"/>
  <c r="G171" i="5"/>
  <c r="C163" i="5"/>
  <c r="D163" i="5"/>
  <c r="E163" i="5"/>
  <c r="G163" i="5"/>
  <c r="C159" i="5"/>
  <c r="D159" i="5"/>
  <c r="E159" i="5"/>
  <c r="G159" i="5"/>
  <c r="C155" i="5"/>
  <c r="D155" i="5"/>
  <c r="E155" i="5"/>
  <c r="C151" i="5"/>
  <c r="D151" i="5"/>
  <c r="E151" i="5"/>
  <c r="G151" i="5"/>
  <c r="C87" i="5"/>
  <c r="H240" i="5"/>
  <c r="H260" i="5"/>
  <c r="H259" i="5"/>
  <c r="H258" i="5"/>
  <c r="G257" i="5"/>
  <c r="F257" i="5"/>
  <c r="E257" i="5"/>
  <c r="D257" i="5"/>
  <c r="C257" i="5"/>
  <c r="B257" i="5"/>
  <c r="H256" i="5"/>
  <c r="H255" i="5"/>
  <c r="H254" i="5"/>
  <c r="G253" i="5"/>
  <c r="F253" i="5"/>
  <c r="E253" i="5"/>
  <c r="D253" i="5"/>
  <c r="C253" i="5"/>
  <c r="B253" i="5"/>
  <c r="H252" i="5"/>
  <c r="H251" i="5"/>
  <c r="H250" i="5"/>
  <c r="G249" i="5"/>
  <c r="F249" i="5"/>
  <c r="E249" i="5"/>
  <c r="D249" i="5"/>
  <c r="C249" i="5"/>
  <c r="B249" i="5"/>
  <c r="G248" i="5"/>
  <c r="F248" i="5"/>
  <c r="E248" i="5"/>
  <c r="D248" i="5"/>
  <c r="C248" i="5"/>
  <c r="B248" i="5"/>
  <c r="G247" i="5"/>
  <c r="F247" i="5"/>
  <c r="E247" i="5"/>
  <c r="D247" i="5"/>
  <c r="C247" i="5"/>
  <c r="B247" i="5"/>
  <c r="G246" i="5"/>
  <c r="F246" i="5"/>
  <c r="E246" i="5"/>
  <c r="D246" i="5"/>
  <c r="C246" i="5"/>
  <c r="B246" i="5"/>
  <c r="G245" i="5"/>
  <c r="F245" i="5"/>
  <c r="E245" i="5"/>
  <c r="D245" i="5"/>
  <c r="C245" i="5"/>
  <c r="B245" i="5"/>
  <c r="H239" i="5"/>
  <c r="H238" i="5"/>
  <c r="H237" i="5"/>
  <c r="G236" i="5"/>
  <c r="F236" i="5"/>
  <c r="D236" i="5"/>
  <c r="C236" i="5"/>
  <c r="B236" i="5"/>
  <c r="H235" i="5"/>
  <c r="H234" i="5"/>
  <c r="H233" i="5"/>
  <c r="G232" i="5"/>
  <c r="F232" i="5"/>
  <c r="E232" i="5"/>
  <c r="D232" i="5"/>
  <c r="C232" i="5"/>
  <c r="B232" i="5"/>
  <c r="H231" i="5"/>
  <c r="H230" i="5"/>
  <c r="H229" i="5"/>
  <c r="G228" i="5"/>
  <c r="F228" i="5"/>
  <c r="E228" i="5"/>
  <c r="D228" i="5"/>
  <c r="C228" i="5"/>
  <c r="B228" i="5"/>
  <c r="H227" i="5"/>
  <c r="H226" i="5"/>
  <c r="H225" i="5"/>
  <c r="G224" i="5"/>
  <c r="F224" i="5"/>
  <c r="E224" i="5"/>
  <c r="D224" i="5"/>
  <c r="C224" i="5"/>
  <c r="B224" i="5"/>
  <c r="H223" i="5"/>
  <c r="H222" i="5"/>
  <c r="H221" i="5"/>
  <c r="G220" i="5"/>
  <c r="F220" i="5"/>
  <c r="D220" i="5"/>
  <c r="C220" i="5"/>
  <c r="B220" i="5"/>
  <c r="H219" i="5"/>
  <c r="H218" i="5"/>
  <c r="H217" i="5"/>
  <c r="E216" i="5"/>
  <c r="D216" i="5"/>
  <c r="C216" i="5"/>
  <c r="B216" i="5"/>
  <c r="H215" i="5"/>
  <c r="H214" i="5"/>
  <c r="H213" i="5"/>
  <c r="G212" i="5"/>
  <c r="F212" i="5"/>
  <c r="E212" i="5"/>
  <c r="D212" i="5"/>
  <c r="C212" i="5"/>
  <c r="B212" i="5"/>
  <c r="H211" i="5"/>
  <c r="H210" i="5"/>
  <c r="H209" i="5"/>
  <c r="G208" i="5"/>
  <c r="F208" i="5"/>
  <c r="E208" i="5"/>
  <c r="D208" i="5"/>
  <c r="C208" i="5"/>
  <c r="B208" i="5"/>
  <c r="H207" i="5"/>
  <c r="H206" i="5"/>
  <c r="H205" i="5"/>
  <c r="G204" i="5"/>
  <c r="F204" i="5"/>
  <c r="E204" i="5"/>
  <c r="D204" i="5"/>
  <c r="C204" i="5"/>
  <c r="B204" i="5"/>
  <c r="H203" i="5"/>
  <c r="H202" i="5"/>
  <c r="H201" i="5"/>
  <c r="G200" i="5"/>
  <c r="F200" i="5"/>
  <c r="E200" i="5"/>
  <c r="D200" i="5"/>
  <c r="C200" i="5"/>
  <c r="B200" i="5"/>
  <c r="H199" i="5"/>
  <c r="H198" i="5"/>
  <c r="H197" i="5"/>
  <c r="D196" i="5"/>
  <c r="C196" i="5"/>
  <c r="B196" i="5"/>
  <c r="H177" i="5"/>
  <c r="H176" i="5"/>
  <c r="B175" i="5"/>
  <c r="H174" i="5"/>
  <c r="H173" i="5"/>
  <c r="H172" i="5"/>
  <c r="B171" i="5"/>
  <c r="H166" i="5"/>
  <c r="H165" i="5"/>
  <c r="H164" i="5"/>
  <c r="B163" i="5"/>
  <c r="H162" i="5"/>
  <c r="H161" i="5"/>
  <c r="H160" i="5"/>
  <c r="B159" i="5"/>
  <c r="H158" i="5"/>
  <c r="H157" i="5"/>
  <c r="H156" i="5"/>
  <c r="B155" i="5"/>
  <c r="H154" i="5"/>
  <c r="H153" i="5"/>
  <c r="H152" i="5"/>
  <c r="B151" i="5"/>
  <c r="H150" i="5"/>
  <c r="H149" i="5"/>
  <c r="H148" i="5"/>
  <c r="G147" i="5"/>
  <c r="F147" i="5"/>
  <c r="E147" i="5"/>
  <c r="D147" i="5"/>
  <c r="B147" i="5"/>
  <c r="H146" i="5"/>
  <c r="H145" i="5"/>
  <c r="H144" i="5"/>
  <c r="G143" i="5"/>
  <c r="F143" i="5"/>
  <c r="E143" i="5"/>
  <c r="D143" i="5"/>
  <c r="B143" i="5"/>
  <c r="H142" i="5"/>
  <c r="H141" i="5"/>
  <c r="H140" i="5"/>
  <c r="G139" i="5"/>
  <c r="F139" i="5"/>
  <c r="E139" i="5"/>
  <c r="D139" i="5"/>
  <c r="B139" i="5"/>
  <c r="H138" i="5"/>
  <c r="H137" i="5"/>
  <c r="H136" i="5"/>
  <c r="G135" i="5"/>
  <c r="F135" i="5"/>
  <c r="E135" i="5"/>
  <c r="D135" i="5"/>
  <c r="B135" i="5"/>
  <c r="H134" i="5"/>
  <c r="H133" i="5"/>
  <c r="H132" i="5"/>
  <c r="G131" i="5"/>
  <c r="F131" i="5"/>
  <c r="E131" i="5"/>
  <c r="D131" i="5"/>
  <c r="B131" i="5"/>
  <c r="H130" i="5"/>
  <c r="H129" i="5"/>
  <c r="H128" i="5"/>
  <c r="G127" i="5"/>
  <c r="F127" i="5"/>
  <c r="E127" i="5"/>
  <c r="D127" i="5"/>
  <c r="B127" i="5"/>
  <c r="H126" i="5"/>
  <c r="H125" i="5"/>
  <c r="H124" i="5"/>
  <c r="G123" i="5"/>
  <c r="F123" i="5"/>
  <c r="E123" i="5"/>
  <c r="D123" i="5"/>
  <c r="B123" i="5"/>
  <c r="H122" i="5"/>
  <c r="H121" i="5"/>
  <c r="H120" i="5"/>
  <c r="G119" i="5"/>
  <c r="F119" i="5"/>
  <c r="E119" i="5"/>
  <c r="D119" i="5"/>
  <c r="C119" i="5"/>
  <c r="B119" i="5"/>
  <c r="H118" i="5"/>
  <c r="H117" i="5"/>
  <c r="H116" i="5"/>
  <c r="G115" i="5"/>
  <c r="F115" i="5"/>
  <c r="E115" i="5"/>
  <c r="D115" i="5"/>
  <c r="C115" i="5"/>
  <c r="B115" i="5"/>
  <c r="H114" i="5"/>
  <c r="H113" i="5"/>
  <c r="H112" i="5"/>
  <c r="G111" i="5"/>
  <c r="F111" i="5"/>
  <c r="E111" i="5"/>
  <c r="D111" i="5"/>
  <c r="C111" i="5"/>
  <c r="B111" i="5"/>
  <c r="H110" i="5"/>
  <c r="H109" i="5"/>
  <c r="H108" i="5"/>
  <c r="G107" i="5"/>
  <c r="F107" i="5"/>
  <c r="E107" i="5"/>
  <c r="D107" i="5"/>
  <c r="C107" i="5"/>
  <c r="B107" i="5"/>
  <c r="H106" i="5"/>
  <c r="H105" i="5"/>
  <c r="H104" i="5"/>
  <c r="G103" i="5"/>
  <c r="F103" i="5"/>
  <c r="E103" i="5"/>
  <c r="D103" i="5"/>
  <c r="C103" i="5"/>
  <c r="B103" i="5"/>
  <c r="H102" i="5"/>
  <c r="H101" i="5"/>
  <c r="H100" i="5"/>
  <c r="G99" i="5"/>
  <c r="F99" i="5"/>
  <c r="E99" i="5"/>
  <c r="D99" i="5"/>
  <c r="C99" i="5"/>
  <c r="B99" i="5"/>
  <c r="H98" i="5"/>
  <c r="H97" i="5"/>
  <c r="H96" i="5"/>
  <c r="G95" i="5"/>
  <c r="F95" i="5"/>
  <c r="E95" i="5"/>
  <c r="D95" i="5"/>
  <c r="C95" i="5"/>
  <c r="B95" i="5"/>
  <c r="H94" i="5"/>
  <c r="H93" i="5"/>
  <c r="H92" i="5"/>
  <c r="G91" i="5"/>
  <c r="F91" i="5"/>
  <c r="E91" i="5"/>
  <c r="D91" i="5"/>
  <c r="C91" i="5"/>
  <c r="B91" i="5"/>
  <c r="H90" i="5"/>
  <c r="H89" i="5"/>
  <c r="H88" i="5"/>
  <c r="G87" i="5"/>
  <c r="F87" i="5"/>
  <c r="E87" i="5"/>
  <c r="D87" i="5"/>
  <c r="B87" i="5"/>
  <c r="H86" i="5"/>
  <c r="H85" i="5"/>
  <c r="H84" i="5"/>
  <c r="G83" i="5"/>
  <c r="F83" i="5"/>
  <c r="E83" i="5"/>
  <c r="D83" i="5"/>
  <c r="C83" i="5"/>
  <c r="B83" i="5"/>
  <c r="H82" i="5"/>
  <c r="H81" i="5"/>
  <c r="H80" i="5"/>
  <c r="G79" i="5"/>
  <c r="F79" i="5"/>
  <c r="E79" i="5"/>
  <c r="D79" i="5"/>
  <c r="B79" i="5"/>
  <c r="H78" i="5"/>
  <c r="H77" i="5"/>
  <c r="H76" i="5"/>
  <c r="G75" i="5"/>
  <c r="F75" i="5"/>
  <c r="E75" i="5"/>
  <c r="D75" i="5"/>
  <c r="C75" i="5"/>
  <c r="H74" i="5"/>
  <c r="H73" i="5"/>
  <c r="H72" i="5"/>
  <c r="G71" i="5"/>
  <c r="F71" i="5"/>
  <c r="E71" i="5"/>
  <c r="D71" i="5"/>
  <c r="H70" i="5"/>
  <c r="H69" i="5"/>
  <c r="H68" i="5"/>
  <c r="G67" i="5"/>
  <c r="F67" i="5"/>
  <c r="E67" i="5"/>
  <c r="D67" i="5"/>
  <c r="C67" i="5"/>
  <c r="B67" i="5"/>
  <c r="H66" i="5"/>
  <c r="H65" i="5"/>
  <c r="H64" i="5"/>
  <c r="G63" i="5"/>
  <c r="F63" i="5"/>
  <c r="E63" i="5"/>
  <c r="D63" i="5"/>
  <c r="C63" i="5"/>
  <c r="B63" i="5"/>
  <c r="H62" i="5"/>
  <c r="H61" i="5"/>
  <c r="H60" i="5"/>
  <c r="G59" i="5"/>
  <c r="F59" i="5"/>
  <c r="E59" i="5"/>
  <c r="D59" i="5"/>
  <c r="B59" i="5"/>
  <c r="H58" i="5"/>
  <c r="H57" i="5"/>
  <c r="H56" i="5"/>
  <c r="G55" i="5"/>
  <c r="F55" i="5"/>
  <c r="D55" i="5"/>
  <c r="C55" i="5"/>
  <c r="B55" i="5"/>
  <c r="H54" i="5"/>
  <c r="H53" i="5"/>
  <c r="H52" i="5"/>
  <c r="G51" i="5"/>
  <c r="F51" i="5"/>
  <c r="E51" i="5"/>
  <c r="D51" i="5"/>
  <c r="B51" i="5"/>
  <c r="H50" i="5"/>
  <c r="H49" i="5"/>
  <c r="H48" i="5"/>
  <c r="G47" i="5"/>
  <c r="F47" i="5"/>
  <c r="E47" i="5"/>
  <c r="D47" i="5"/>
  <c r="C47" i="5"/>
  <c r="H46" i="5"/>
  <c r="H45" i="5"/>
  <c r="H44" i="5"/>
  <c r="G43" i="5"/>
  <c r="F43" i="5"/>
  <c r="E43" i="5"/>
  <c r="D43" i="5"/>
  <c r="B43" i="5"/>
  <c r="H42" i="5"/>
  <c r="H41" i="5"/>
  <c r="H40" i="5"/>
  <c r="G39" i="5"/>
  <c r="F39" i="5"/>
  <c r="E39" i="5"/>
  <c r="D39" i="5"/>
  <c r="B39" i="5"/>
  <c r="G35" i="5"/>
  <c r="F35" i="5"/>
  <c r="E35" i="5"/>
  <c r="D35" i="5"/>
  <c r="C35" i="5"/>
  <c r="B35" i="5"/>
  <c r="H34" i="5"/>
  <c r="H33" i="5"/>
  <c r="H32" i="5"/>
  <c r="G31" i="5"/>
  <c r="G15" i="5" s="1"/>
  <c r="F31" i="5"/>
  <c r="E31" i="5"/>
  <c r="D31" i="5"/>
  <c r="C31" i="5"/>
  <c r="B31" i="5"/>
  <c r="H30" i="5"/>
  <c r="H29" i="5"/>
  <c r="H28" i="5"/>
  <c r="G27" i="5"/>
  <c r="F27" i="5"/>
  <c r="E27" i="5"/>
  <c r="D27" i="5"/>
  <c r="C27" i="5"/>
  <c r="H26" i="5"/>
  <c r="H25" i="5"/>
  <c r="H24" i="5"/>
  <c r="G23" i="5"/>
  <c r="F23" i="5"/>
  <c r="D23" i="5"/>
  <c r="C23" i="5"/>
  <c r="C15" i="5" s="1"/>
  <c r="B23" i="5"/>
  <c r="H22" i="5"/>
  <c r="H21" i="5"/>
  <c r="H20" i="5"/>
  <c r="B19" i="5"/>
  <c r="B15" i="5" l="1"/>
  <c r="E15" i="5"/>
  <c r="B192" i="5"/>
  <c r="F15" i="5"/>
  <c r="D15" i="5"/>
  <c r="H194" i="5"/>
  <c r="E12" i="5"/>
  <c r="H167" i="5"/>
  <c r="H171" i="5"/>
  <c r="H193" i="5"/>
  <c r="H195" i="5"/>
  <c r="H204" i="5"/>
  <c r="H212" i="5"/>
  <c r="H220" i="5"/>
  <c r="H224" i="5"/>
  <c r="H232" i="5"/>
  <c r="H253" i="5"/>
  <c r="H245" i="5"/>
  <c r="H246" i="5"/>
  <c r="H247" i="5"/>
  <c r="H248" i="5"/>
  <c r="H249" i="5"/>
  <c r="H257" i="5"/>
  <c r="E13" i="5"/>
  <c r="C13" i="5"/>
  <c r="D12" i="5"/>
  <c r="C11" i="5"/>
  <c r="G13" i="5"/>
  <c r="G12" i="5"/>
  <c r="G11" i="5"/>
  <c r="D13" i="5"/>
  <c r="B13" i="5"/>
  <c r="B11" i="5"/>
  <c r="F13" i="5"/>
  <c r="F12" i="5"/>
  <c r="F11" i="5"/>
  <c r="G192" i="5"/>
  <c r="E192" i="5"/>
  <c r="C192" i="5"/>
  <c r="F192" i="5"/>
  <c r="D192" i="5"/>
  <c r="E11" i="5"/>
  <c r="B12" i="5"/>
  <c r="C10" i="5"/>
  <c r="H196" i="5"/>
  <c r="H200" i="5"/>
  <c r="H208" i="5"/>
  <c r="H216" i="5"/>
  <c r="H228" i="5"/>
  <c r="H236" i="5"/>
  <c r="H16" i="5"/>
  <c r="H18" i="5"/>
  <c r="H17" i="5"/>
  <c r="H23" i="5"/>
  <c r="H51" i="5"/>
  <c r="H67" i="5"/>
  <c r="H79" i="5"/>
  <c r="H83" i="5"/>
  <c r="H107" i="5"/>
  <c r="H151" i="5"/>
  <c r="H159" i="5"/>
  <c r="H35" i="5"/>
  <c r="H95" i="5"/>
  <c r="H103" i="5"/>
  <c r="H111" i="5"/>
  <c r="H119" i="5"/>
  <c r="H131" i="5"/>
  <c r="H139" i="5"/>
  <c r="H91" i="5"/>
  <c r="H99" i="5"/>
  <c r="H115" i="5"/>
  <c r="H127" i="5"/>
  <c r="H31" i="5"/>
  <c r="H39" i="5"/>
  <c r="H59" i="5"/>
  <c r="H147" i="5"/>
  <c r="H155" i="5"/>
  <c r="H163" i="5"/>
  <c r="H19" i="5"/>
  <c r="H27" i="5"/>
  <c r="H43" i="5"/>
  <c r="H135" i="5"/>
  <c r="H143" i="5"/>
  <c r="H47" i="5"/>
  <c r="H55" i="5"/>
  <c r="H63" i="5"/>
  <c r="H71" i="5"/>
  <c r="H75" i="5"/>
  <c r="H87" i="5"/>
  <c r="H123" i="5"/>
  <c r="H175" i="5"/>
  <c r="B10" i="5" l="1"/>
  <c r="D10" i="5"/>
  <c r="H12" i="5"/>
  <c r="G10" i="5"/>
  <c r="F10" i="5"/>
  <c r="E10" i="5"/>
  <c r="H13" i="5"/>
  <c r="H192" i="5"/>
  <c r="H11" i="5"/>
  <c r="H15" i="5"/>
  <c r="H10" i="5" l="1"/>
</calcChain>
</file>

<file path=xl/sharedStrings.xml><?xml version="1.0" encoding="utf-8"?>
<sst xmlns="http://schemas.openxmlformats.org/spreadsheetml/2006/main" count="1045" uniqueCount="174">
  <si>
    <t>Приложение 2</t>
  </si>
  <si>
    <t>Мероприятия</t>
  </si>
  <si>
    <t>Цель, задача, мероприятие</t>
  </si>
  <si>
    <t>сумма затрат, тысяч рублей</t>
  </si>
  <si>
    <t>источники финансирования</t>
  </si>
  <si>
    <t>Исполнитель</t>
  </si>
  <si>
    <t>Ожидаемый результат от реализации программы</t>
  </si>
  <si>
    <t>Всего</t>
  </si>
  <si>
    <t>итого по программе</t>
  </si>
  <si>
    <t>Улучшение качества предоставляемых услуг</t>
  </si>
  <si>
    <t>федеральный бюджет</t>
  </si>
  <si>
    <t>краевой бюджет</t>
  </si>
  <si>
    <t>районный бюджет</t>
  </si>
  <si>
    <t xml:space="preserve">увеличение объема воды; увеличение численности населения, обеспеченного водой питьевого качества </t>
  </si>
  <si>
    <t>местный бюджет</t>
  </si>
  <si>
    <t xml:space="preserve">3. Благоустройство </t>
  </si>
  <si>
    <t xml:space="preserve">Мероприятия 3.1 Обустройство площадок ТКО </t>
  </si>
  <si>
    <t xml:space="preserve"> Мероприятия 1. Сметная документация</t>
  </si>
  <si>
    <t xml:space="preserve"> Мероприятия 1.1 Экспертиза сметной документации</t>
  </si>
  <si>
    <t>Мероприятия 1.4 Капитальный ремонт водозаборной скважины с. Пролетарская Крепость</t>
  </si>
  <si>
    <t>Мероприятия  1.5 Капитальный ремонт водозаборной  скаважины с.Залесово</t>
  </si>
  <si>
    <t xml:space="preserve"> факт 2021</t>
  </si>
  <si>
    <t xml:space="preserve"> план 2025</t>
  </si>
  <si>
    <t>Задача 2.1 Обеспечение качественной и надежной работы объектов теплоснабжения Залесовского муниципального округа Алтайского края          Задача 2.2 модернизация и реконструкция котельных</t>
  </si>
  <si>
    <t>Админисрация Залесовского мунципального округа, отдел по жилищно-коммунальному хозяйству, МУП " Коммунальщик"</t>
  </si>
  <si>
    <t>Админисрация Залесовского мунципального округа, отдел по жилищно-коммунальному хозяйству</t>
  </si>
  <si>
    <t>факт 2022</t>
  </si>
  <si>
    <t>Подпрограмма 2 « Модернизация и обеспечение стабильного функционирования объектов теплоснабжения Залесовского муниципального округа  Алтайского края»</t>
  </si>
  <si>
    <t>Подпрограмма 1 «Развитие водоснабжения в Залесовского муниципального округа Алтайского края»</t>
  </si>
  <si>
    <t xml:space="preserve"> план  2024</t>
  </si>
  <si>
    <t>Мероприятия  1.2 Капитальный ремонт водонапорной башни с.Залесово 50  м. куб, Береговая</t>
  </si>
  <si>
    <t>Мероприятия 1.3 Капитальный ремонт водоповодных сетей с. Шатуново (КАИП)</t>
  </si>
  <si>
    <t>Мероприятия  1.6 Капитальный ремонт водозаборной  скважины с.Залесово, Строителей</t>
  </si>
  <si>
    <t>Мероприятия 1.7 Диспетчеризация объектов водоснабжения в Залесовском районе</t>
  </si>
  <si>
    <t>Мероприятие 1.8 приобритение  глубинных насосов ( Муп " Комминальщик")</t>
  </si>
  <si>
    <t xml:space="preserve">Мероприятия  1.9 Капитальный ремонт водозаборной  скаважины с.Борисово </t>
  </si>
  <si>
    <t xml:space="preserve">Мероприятия  1.10 Капитальный ремонт водонапорной башня с.Борисово </t>
  </si>
  <si>
    <t xml:space="preserve">Мероприятия  1.11 Капитальный ремонт водопроводной сети с.Борисово </t>
  </si>
  <si>
    <t>Мероприятия  1.12 Капитальный ремонт водозаборной  скважины с.Тундриха</t>
  </si>
  <si>
    <t>Мероприятия  1.13 Капитальный ремонт водонапорной башни с.Залесово 50  м. куб, Строителей</t>
  </si>
  <si>
    <t>Мероприятия  1.14 Капитальный ремонт водонапорной башни с.Залесово 50  м. куб, Партизанская</t>
  </si>
  <si>
    <t>Мероприятия  1.15 Капитальный ремонт водонапорной башни с.Залесово 50  м. куб, Светлая</t>
  </si>
  <si>
    <t>Мероприятия  1.16 Капитальный ремонт водонапорной башни с.Залесово 160  м. куб, Партизанская</t>
  </si>
  <si>
    <t xml:space="preserve">Мероприятия  1.17 Капитальный ремонт водонапорной башни с.Черемушкино 50  м. куб </t>
  </si>
  <si>
    <t>Мероприятия  1.18 Капитальный ремонт водонапорной башни с.Тундриха</t>
  </si>
  <si>
    <t xml:space="preserve">Мероприятия  1.19 Капитальный ремонт водазаборной скважины с.Залесово ул. Партизанская </t>
  </si>
  <si>
    <t>Мероприятия  1.20 Капитальный ремонт водонапорной башни с.Большой Калтай</t>
  </si>
  <si>
    <t>Мероприятия  1.21 Капитальный ремонт водазаборной скважины с.Думчево</t>
  </si>
  <si>
    <t>Мероприятия  1.22 Капитальный ремонт водонапорной башни с.Пещерка</t>
  </si>
  <si>
    <t>Мероприятия  1.23 Капитальный ремонт водазаборной скважины с.Пещерка</t>
  </si>
  <si>
    <t>Мероприятия  1.24 Капитальный ремонт водопроводной сети с.Пещерка</t>
  </si>
  <si>
    <t>Мероприятия  1.2 Капитальный ремонт водонапорной башни с.Залесово 50  м. куб, Ворошилово</t>
  </si>
  <si>
    <t>Мероприятия  1.22 Капитальный ремонт водонапорной башни с.Шатуново</t>
  </si>
  <si>
    <t xml:space="preserve">Цель 1. удовлетворение потребности населения Залесовского муниципального округа Алтайского края в питьевой воде, соответствующей требованиям безопасности и безвредности, установленным санитарно - эпидемиологическими правилами Цель 2Обеспечение качественной и надежной работы объектов теплоснабжения Залесовского муниципального округа Алтайского края.     </t>
  </si>
  <si>
    <t xml:space="preserve">    Задача 1.2 Увеличение объема и улучшение качества питьевой воды</t>
  </si>
  <si>
    <t xml:space="preserve">Мероприятия 3.1 2  Вырезка  тополей и озеленение территории муниципального округа </t>
  </si>
  <si>
    <t xml:space="preserve">Мероприятия 3.1 3  Благоустройство социально значимых объетков  (подъезд к ДОУ  Березка) </t>
  </si>
  <si>
    <t>Задача № 3 Обеспечениея нормативных требований по утилизации ТКО,благоустройство территории  иуниципального округа</t>
  </si>
  <si>
    <t xml:space="preserve"> факт 2023</t>
  </si>
  <si>
    <t>Снижение расходов угля на выработку 1 Гкал; снижение потерь тепловой энергии</t>
  </si>
  <si>
    <t xml:space="preserve"> план 2026</t>
  </si>
  <si>
    <t xml:space="preserve">увеличение численности населения, обеспеченного водой питьевого качества </t>
  </si>
  <si>
    <t>Мероприятия  1.25 Поставка и монтаж блочно-модульной станции системы подготовки воды по адресу: Алтайский край, Залесовский муниципальный округ, с. Залесово. Ул. Молодежная</t>
  </si>
  <si>
    <t xml:space="preserve">Мероприятия  1.31 Капитальный ремонт водазаборной скважины с.Шатуново ул. Новая </t>
  </si>
  <si>
    <t>Мероприятия  1.32 Капитальный ремонт водазаборной скважины с. Муровей</t>
  </si>
  <si>
    <t>Мероприятия  1.33 Капитальный ремонт водазаборной скважины с. Залесово, ул. Мира</t>
  </si>
  <si>
    <t xml:space="preserve">Мероприятия  1.35 Текущий ремонт объектов водоснабжения, приобретение ТМЦ </t>
  </si>
  <si>
    <t>Мероприятия  1.36 ПСД на капитальный ремонт водопроводных сетей с. Залесово</t>
  </si>
  <si>
    <t>Мероприятия  1.26 Поставка и монтаж блочно-модульной станции системы подготовки воды по адресу: Алтайский край, Залесовский муниципальный округ, с. Заплывино, ул. 50 лет Алтая,33а</t>
  </si>
  <si>
    <t>Мероприятия  1.27 Поставка и монтаж блочно-модульной станции системы подготовки воды по адресу: Алтайский край, Залесовский муниципальный округ, с. Малый Калтай, ул. Молодежная,48</t>
  </si>
  <si>
    <t>Мероприятия  1.28 Поставка и монтаж блочно-модульной станции системы подготовки воды по адресу: Алтайский край, Залесовский муниципальный округ, с. Черемушкино, ул. Гагарина, 44 б</t>
  </si>
  <si>
    <t>Мероприятия  1.29 Поставка и монтаж блочно-модульной станции системы подготовки воды по адресу: Алтайский край, Залесовский муниципальный округ, с. Шатуново, ул. Советская,36</t>
  </si>
  <si>
    <t>Мероприятия  1.30 Поставка и монтаж станции очистки воды по адресу: Алтайский край, Залесовский муниципальный округ, с. Залесово. Ул. Нектарная</t>
  </si>
  <si>
    <t>к муниципальной программе "Обеспечение населения Залесовского муниципального округа Алтайского края жилищно-коммунальными услугами на 2021-2026 годы"</t>
  </si>
  <si>
    <t>муниципальной программы " Обеспечение населения Залесовского муниципального округа  Алтайского края жилищно-коммунальными услугами на 2021-2026 годы"</t>
  </si>
  <si>
    <t>Мероприятия  1.38 Капитальный ремонт водонапорной башни с.Кордон</t>
  </si>
  <si>
    <t>Мероприятия  1.40 Капитальный ремонт водопроводной сети в с. Черемушкино.</t>
  </si>
  <si>
    <t>Мероприятия  1.41 Капитальный ремонт водопроводной сети с. Большой Калтай, ул. Советска-Песчаная.</t>
  </si>
  <si>
    <t>Мероприятия  1.42 Капитальный ремонт водопроводной сети с. Тундриха, ул.  Лесная</t>
  </si>
  <si>
    <t>Мероприятия 2.1  разработка проектносметной  документации</t>
  </si>
  <si>
    <t>Мероприятия 2.2  Замена котельного оборудования с. Кордон</t>
  </si>
  <si>
    <t>Мероприятия 2.3  Замена котельного оборудования с. Черемушкино</t>
  </si>
  <si>
    <t>Мероприятия 2.4 Капитальный ремонт тепловых сетей с. Черемушкино (1,2 км в двухтрубном исполнении)КАиП</t>
  </si>
  <si>
    <t>Мероприятия 2.5  Поставка котла АБК-0,5МВт  с. Залесово</t>
  </si>
  <si>
    <t>Мероприятия 2.6  Поставка котла АБК-3МВт  с. Залесово</t>
  </si>
  <si>
    <t xml:space="preserve">Мероприятия  2.7 Текущий ремонт объектов теплоснабжения, приобретение ТМЦ </t>
  </si>
  <si>
    <t>Мероприятия  2.8 Поставка и установка твердотопливной жаротрубной дымогарной установки длительного горения с мощностью 0,5 МВт уличного размещения с комплектующим оборудованием в с.Борисово и с.Пещерка Залесовского муниципального округа, Алтайского края</t>
  </si>
  <si>
    <t>Мероприятия 2.9 Строительство котельной на биотопливе мощностью 8 Гкал/ч</t>
  </si>
  <si>
    <t>Мероприятия  2.10 Реконструкция угольных котельных №3 и №5 по переводу на биотопливо мощностью 3 Гкал/ч</t>
  </si>
  <si>
    <t>Мероприятия  2.11 Строительство тепловых сетей, Залесовский муниципальный округ, с. Залесово</t>
  </si>
  <si>
    <t>Мероприятия 2.12 Капитальный ремонт тепловых сетей с. Черемушкино 2 очередь</t>
  </si>
  <si>
    <t>Мероприятия  1.34 Капитальный ремонт водазаборной башни с. Шатуново, ул. Советская</t>
  </si>
  <si>
    <t>№ п/п</t>
  </si>
  <si>
    <t>Цель , задачи мероприятие</t>
  </si>
  <si>
    <t>Срок реализации</t>
  </si>
  <si>
    <t>Участники программы</t>
  </si>
  <si>
    <t>Сумма расходов, тыс. руб.</t>
  </si>
  <si>
    <t>Источники финансирования</t>
  </si>
  <si>
    <t>всего</t>
  </si>
  <si>
    <t>в том числе</t>
  </si>
  <si>
    <t>федеральный бюждет</t>
  </si>
  <si>
    <t>внебюджетные источники</t>
  </si>
  <si>
    <t>Подпрограмма 2 «Модернизация и обеспечение стабильного функционирования обьектов теплоснабжения Залесовского Муниципального округа Алтайского края»</t>
  </si>
  <si>
    <t>3. Благоустройство</t>
  </si>
  <si>
    <t>Администрация Залесовского муниципального округа, отдел по жилищно-коммунальному хозяйству,  МУП "Коммунальщик".</t>
  </si>
  <si>
    <t>Администрация Залесовского муниципального округа, отдел по жилищно-коммунальному хозяйству, МБУ "Сервис".</t>
  </si>
  <si>
    <t>Администрация Залесовского муниципального округа, отдел по жилищно-коммунальному хозяйству,  МБУ "Сервис".</t>
  </si>
  <si>
    <t>Всего по программе</t>
  </si>
  <si>
    <t>Цель 1. удовлетворение потребности населения Залесовского муниципального округа Алтайского края в питьевой воде, соответ¬ствующей требованиям безопасности и безвредности, установленным санитарно - эпидемиологическими правилами</t>
  </si>
  <si>
    <t>Мероприятия 1.1.1 Сметная документация</t>
  </si>
  <si>
    <t xml:space="preserve"> Мероприятия 1.1.2 Экспертиза сметной документации</t>
  </si>
  <si>
    <t>Мероприятия  1.1.3 Капитальный ремонт водонапорной башни с.Залесово 50  м. куб, Берегова</t>
  </si>
  <si>
    <t>Мероприятия  1.1.4 Капитальный ремонт водонапорной башни с.Залесово 50  м. куб, Ворошилово</t>
  </si>
  <si>
    <t>Мероприятия 1.1.5 Капитальный ремонт водоповодных сетей с. Шатуново (КАИП)</t>
  </si>
  <si>
    <t>Мероприятия 1.1.6 Капитальный ремонт водозаборной скважины с. Пролетарская Крепость</t>
  </si>
  <si>
    <t>Мероприятия  1.1.7 Капитальный ремонт водозаборной  скаважины с.Залесово</t>
  </si>
  <si>
    <t>Мероприятия  1.1.8 Капитальный ремонт водозаборной  скважины с.Залесово, Строителей</t>
  </si>
  <si>
    <t>Мероприятия 1.1.9 Диспетчеризация объектов водоснабжения в Залесовском район</t>
  </si>
  <si>
    <t>Мероприятие 1.1.10 приобритение  глубинных насосов ( Муп " Комминальщик")</t>
  </si>
  <si>
    <t xml:space="preserve">Мероприятия 1.1.11 Капитальный ремонт водозаборной  скаважины с.Борисово </t>
  </si>
  <si>
    <t xml:space="preserve">Мероприятия  1.1.12 Капитальный ремонт водонапорной башня с.Борисово </t>
  </si>
  <si>
    <t xml:space="preserve">Мероприятия  1.1.13 Капитальный ремонт водопроводной сети с.Борисово </t>
  </si>
  <si>
    <t>Мероприятия  1.1.14 Капитальный ремонт водозаборной  скважины с.Тундриха</t>
  </si>
  <si>
    <t>Мероприятия  1.1.15 Капитальный ремонт водонапорной башни с.Залесово 50  м. куб, Строителей</t>
  </si>
  <si>
    <t>Мероприятия  1.1.16 Капитальный ремонт водонапорной башни с.Залесово 50  м. куб, Партизанская</t>
  </si>
  <si>
    <t>Мероприятия  1.1.17 Капитальный ремонт водонапорной башни с.Залесово 50  м. куб, Светлая</t>
  </si>
  <si>
    <t>Мероприятия  1.1.18 Капитальный ремонт водонапорной башни с.Залесово 160  м. куб, Партизанская</t>
  </si>
  <si>
    <t xml:space="preserve">Мероприятия  1.1.19 Капитальный ремонт водонапорной башни с.Черемушкино 50  м. куб </t>
  </si>
  <si>
    <t>Мероприятия  1.1.20 Капитальный ремонт водонапорной башни с.Тундриха</t>
  </si>
  <si>
    <t xml:space="preserve">Мероприятия  1.1.21 Капитальный ремонт водазаборной скважины с.Залесово ул. Партизанская </t>
  </si>
  <si>
    <t>Мероприятия  1.1.22 Капитальный ремонт водонапорной башни с.Большой Калтай</t>
  </si>
  <si>
    <t>Мероприятия  1.1.23 Капитальный ремонт водазаборной скважины с.Думчево</t>
  </si>
  <si>
    <t>Мероприятия  1.1.24 Капитальный ремонт водонапорной башни с.Шатуново</t>
  </si>
  <si>
    <t>Мероприятия  1.1.25 Капитальный ремонт водонапорной башни с.Пещерка</t>
  </si>
  <si>
    <t>Мероприятия  1.1.26 Капитальный ремонт водазаборной скважины с.Пещерка</t>
  </si>
  <si>
    <t>Мероприятия  1.1.27 Капитальный ремонт водопроводной сети с.Пещерка</t>
  </si>
  <si>
    <t>Мероприятия  1.1.28 Поставка и монтаж блочно-модульной станции системы подготовки воды по адресу: Алтайский край, Залесовский муниципальный округ, с. Залесово. Ул. Молодежная</t>
  </si>
  <si>
    <t>Мероприятия  1.1.29 Поставка и монтаж блочно-модульной станции системы подготовки воды по адресу: Алтайский край, Залесовский муниципальный округ, с. Заплывино, ул. 50 лет Алтая,33а</t>
  </si>
  <si>
    <t>Мероприятия  1.1.30 Поставка и монтаж блочно-модульной станции системы подготовки воды по адресу: Алтайский край, Залесовский муниципальный округ, с. Малый Калтай, ул. Молодежная,48</t>
  </si>
  <si>
    <t>Мероприятия  1.1.31 Поставка и монтаж блочно-модульной станции системы подготовки воды по адресу: Алтайский край, Залесовский муниципальный округ, с. Черемушкино, ул. Гагарина, 44 б</t>
  </si>
  <si>
    <t>Мероприятия  1.1.31 Поставка и монтаж блочно-модульной станции системы подготовки воды по адресу: Алтайский край, Залесовский муниципальный округ, с. Шатуново, ул. Советская,36</t>
  </si>
  <si>
    <t>Мероприятия  1.1.32 Поставка и монтаж станции очистки воды по адресу: Алтайский край, Залесовский муниципальный округ, с. Залесово. Ул. Нектарная</t>
  </si>
  <si>
    <t xml:space="preserve">Мероприятия  1.1.33 Капитальный ремонт водазаборной скважины с.Шатуново ул. Новая </t>
  </si>
  <si>
    <t>Мероприятия  1.1.34 Капитальный ремонт водазаборной скважины с. Муровей</t>
  </si>
  <si>
    <t>Мероприятия  1.1.35 Капитальный ремонт водазаборной скважины с. Залесово, ул. Мира</t>
  </si>
  <si>
    <t>Мероприятия  1.1.36 Капитальный ремонт водазаборной башни с. Шатуново, ул. Советская</t>
  </si>
  <si>
    <t>Мероприятия  1.1.37 Капитальный ремонт водонапорной башни с.Кордон</t>
  </si>
  <si>
    <t xml:space="preserve">Мероприятия  1.1.38 Текущий ремонт объектов водоснабжения, приобретение ТМЦ </t>
  </si>
  <si>
    <t>Мероприятия  1.1.39 ПСД на капитальный ремонт водопроводных сетей с. Залесово</t>
  </si>
  <si>
    <t>Мероприятия  1.1.40 Капитальный ремонт водопроводной сети в с. Черемушкино.</t>
  </si>
  <si>
    <t>Мероприятия  1.1.41 Капитальный ремонт водопроводной сети с. Большой Калтай, ул. Советска-Песчаная.</t>
  </si>
  <si>
    <t>Мероприятия  1.1.42 Капитальный ремонт водопроводной сети с. Тундриха, ул.  Лесная</t>
  </si>
  <si>
    <t>Мероприятия 2.1.1  разработка проектносметной  документации</t>
  </si>
  <si>
    <t>Мероприятия 2.2.2  Замена котельного оборудования с. Кордон</t>
  </si>
  <si>
    <t>Мероприятия 2.2.3  Замена котельного оборудования с. Черемушкино</t>
  </si>
  <si>
    <t>Мероприятия 2.2.4 Капитальный ремонт тепловых сетей с. Черемушкино (1,2 км в двухтрубном исполнении)КАиП</t>
  </si>
  <si>
    <t>Мероприятия 2.2.5  Поставка котла АБК-0,5МВт  с. Залесово</t>
  </si>
  <si>
    <t>Мероприятия 2.2.6  Поставка котла АБК-3МВт  с. Залесово</t>
  </si>
  <si>
    <t xml:space="preserve">Мероприятия  2.2.7 Текущий ремонт объектов теплоснабжения, приобретение ТМЦ </t>
  </si>
  <si>
    <t>Мероприятия  2.2.8 Поставка и установка твердотопливной жаротрубной дымогарной установки длительного горения с мощностью 0,5 МВт уличного размещения с комплектующим оборудованием в с.Борисово и с.Пещерка Залесовского муниципального округа, Алтайского края</t>
  </si>
  <si>
    <t>Мероприятия 2.2.9 Строительство котельной на биотопливе мощностью 8 Гкал/ч</t>
  </si>
  <si>
    <t>Мероприятия  2.2.10 Реконструкция угольных котельных №3 и №5 по переводу на биотопливо мощностью 3 Гкал/ч</t>
  </si>
  <si>
    <t>Мероприятия  2.2.11 Строительство тепловых сетей, Залесовский муниципальный округ, с. Залесово</t>
  </si>
  <si>
    <t>Мероприятия 2.2.12 Капитальный ремонт тепловых сетей с. Черемушкино 2 очередь</t>
  </si>
  <si>
    <t xml:space="preserve">Мероприятия 3.1.1 Обустройство площадок ТКО </t>
  </si>
  <si>
    <t>Задача 3 Обеспечениея нормативных требований по утилизации ТКО,благоустройство территории  муниципального округа</t>
  </si>
  <si>
    <t>Задача 1.1 Повышение качества водоснабжения в резуль-тате модернизации систем водоснабжения</t>
  </si>
  <si>
    <t>Цель 2.обеспечение качественной и надежной работы объектов теплоснабжения Залесовского муниципального округа Алтайского края</t>
  </si>
  <si>
    <t xml:space="preserve">Мероприятия 2.2.13 Поставка
котельного оборудования
</t>
  </si>
  <si>
    <t xml:space="preserve">2021-2027 </t>
  </si>
  <si>
    <t>2021-2027</t>
  </si>
  <si>
    <t>Перечень мероприятий муниципальной программы «Обеспечение населения Залесовского муниципального округа Алтайского края жилищно-коммунальными услугами на 2021-2027 годы»</t>
  </si>
  <si>
    <t xml:space="preserve"> Мунициипальная программа «Обеспечение населения Залесовского муниципального округа Алтайского края жилищно-коммунальными услугами на 2021-2027 годы»</t>
  </si>
  <si>
    <t>Задача 2.1 повышения уровня надежности системы теплоснабжения и модернизация котельных с использованием энергеэфективного оборудования.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</si>
</sst>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164" fontId="3" fillId="0" borderId="17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64" fontId="3" fillId="0" borderId="22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16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3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164" fontId="3" fillId="0" borderId="36" xfId="0" applyNumberFormat="1" applyFont="1" applyBorder="1" applyAlignment="1">
      <alignment horizontal="center" vertical="top" wrapText="1"/>
    </xf>
    <xf numFmtId="164" fontId="3" fillId="0" borderId="16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2" fontId="8" fillId="0" borderId="17" xfId="0" applyNumberFormat="1" applyFont="1" applyBorder="1" applyAlignment="1">
      <alignment horizontal="center"/>
    </xf>
    <xf numFmtId="0" fontId="8" fillId="0" borderId="30" xfId="0" applyFont="1" applyBorder="1" applyAlignment="1">
      <alignment vertical="top"/>
    </xf>
    <xf numFmtId="2" fontId="8" fillId="0" borderId="7" xfId="0" applyNumberFormat="1" applyFont="1" applyBorder="1" applyAlignment="1">
      <alignment horizontal="center"/>
    </xf>
    <xf numFmtId="0" fontId="8" fillId="0" borderId="21" xfId="0" applyFont="1" applyBorder="1" applyAlignment="1">
      <alignment vertical="top"/>
    </xf>
    <xf numFmtId="0" fontId="8" fillId="0" borderId="21" xfId="0" applyFont="1" applyBorder="1" applyAlignment="1">
      <alignment vertical="top" wrapText="1"/>
    </xf>
    <xf numFmtId="2" fontId="8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vertical="top" wrapText="1"/>
    </xf>
    <xf numFmtId="0" fontId="8" fillId="0" borderId="0" xfId="0" applyFont="1"/>
    <xf numFmtId="0" fontId="8" fillId="0" borderId="21" xfId="0" applyFont="1" applyBorder="1" applyAlignment="1">
      <alignment wrapText="1"/>
    </xf>
    <xf numFmtId="2" fontId="8" fillId="0" borderId="10" xfId="0" applyNumberFormat="1" applyFont="1" applyBorder="1" applyAlignment="1">
      <alignment horizontal="center"/>
    </xf>
    <xf numFmtId="0" fontId="8" fillId="0" borderId="49" xfId="0" applyFont="1" applyBorder="1" applyAlignment="1">
      <alignment vertical="top" wrapText="1"/>
    </xf>
    <xf numFmtId="2" fontId="8" fillId="0" borderId="8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0" fontId="8" fillId="0" borderId="23" xfId="0" applyFont="1" applyBorder="1" applyAlignment="1">
      <alignment wrapText="1"/>
    </xf>
    <xf numFmtId="0" fontId="8" fillId="0" borderId="30" xfId="0" applyFont="1" applyBorder="1" applyAlignment="1"/>
    <xf numFmtId="0" fontId="8" fillId="0" borderId="21" xfId="0" applyFont="1" applyBorder="1" applyAlignment="1"/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55" xfId="0" applyFont="1" applyBorder="1" applyAlignment="1">
      <alignment horizontal="center" vertical="top" wrapText="1"/>
    </xf>
    <xf numFmtId="0" fontId="8" fillId="0" borderId="21" xfId="0" applyFont="1" applyBorder="1" applyAlignment="1">
      <alignment vertical="center" wrapText="1"/>
    </xf>
    <xf numFmtId="0" fontId="8" fillId="0" borderId="56" xfId="0" applyFont="1" applyBorder="1" applyAlignment="1">
      <alignment vertical="top"/>
    </xf>
    <xf numFmtId="0" fontId="8" fillId="0" borderId="0" xfId="0" applyFont="1" applyAlignment="1">
      <alignment wrapText="1"/>
    </xf>
    <xf numFmtId="2" fontId="8" fillId="0" borderId="10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/>
    </xf>
    <xf numFmtId="0" fontId="8" fillId="0" borderId="10" xfId="0" applyFont="1" applyBorder="1"/>
    <xf numFmtId="2" fontId="8" fillId="0" borderId="22" xfId="0" applyNumberFormat="1" applyFont="1" applyBorder="1" applyAlignment="1">
      <alignment vertical="center"/>
    </xf>
    <xf numFmtId="2" fontId="8" fillId="0" borderId="10" xfId="0" applyNumberFormat="1" applyFont="1" applyFill="1" applyBorder="1" applyAlignment="1">
      <alignment vertical="center"/>
    </xf>
    <xf numFmtId="2" fontId="8" fillId="0" borderId="17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2" fontId="8" fillId="0" borderId="22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/>
    <xf numFmtId="0" fontId="6" fillId="0" borderId="31" xfId="0" applyFont="1" applyBorder="1" applyAlignment="1">
      <alignment vertical="top" wrapText="1"/>
    </xf>
    <xf numFmtId="0" fontId="6" fillId="0" borderId="32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6" fillId="0" borderId="46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6" fillId="0" borderId="2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6" fillId="0" borderId="43" xfId="0" applyFont="1" applyBorder="1" applyAlignment="1">
      <alignment horizontal="justify" vertical="top" wrapText="1"/>
    </xf>
    <xf numFmtId="0" fontId="7" fillId="0" borderId="44" xfId="0" applyFont="1" applyBorder="1" applyAlignment="1">
      <alignment horizontal="justify" vertical="top" wrapText="1"/>
    </xf>
    <xf numFmtId="0" fontId="7" fillId="0" borderId="45" xfId="0" applyFont="1" applyBorder="1" applyAlignment="1">
      <alignment horizontal="justify" vertical="top" wrapText="1"/>
    </xf>
    <xf numFmtId="0" fontId="3" fillId="0" borderId="41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6" fillId="0" borderId="9" xfId="0" applyFont="1" applyBorder="1" applyAlignment="1">
      <alignment horizontal="justify" vertical="top" wrapText="1"/>
    </xf>
    <xf numFmtId="0" fontId="3" fillId="0" borderId="10" xfId="0" applyFont="1" applyBorder="1" applyAlignment="1">
      <alignment vertical="top" wrapText="1"/>
    </xf>
    <xf numFmtId="0" fontId="5" fillId="0" borderId="4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justify" vertical="top" wrapText="1"/>
    </xf>
    <xf numFmtId="0" fontId="5" fillId="0" borderId="44" xfId="0" applyFont="1" applyBorder="1" applyAlignment="1">
      <alignment horizontal="justify" vertical="top" wrapText="1"/>
    </xf>
    <xf numFmtId="0" fontId="5" fillId="0" borderId="45" xfId="0" applyFont="1" applyBorder="1" applyAlignment="1">
      <alignment horizontal="justify" vertical="top" wrapText="1"/>
    </xf>
    <xf numFmtId="0" fontId="3" fillId="0" borderId="3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5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/>
    </xf>
    <xf numFmtId="0" fontId="8" fillId="0" borderId="51" xfId="0" applyFont="1" applyBorder="1" applyAlignment="1">
      <alignment vertical="top"/>
    </xf>
    <xf numFmtId="0" fontId="8" fillId="0" borderId="50" xfId="0" applyFont="1" applyBorder="1" applyAlignment="1">
      <alignment vertical="top"/>
    </xf>
    <xf numFmtId="0" fontId="8" fillId="0" borderId="35" xfId="0" applyFont="1" applyBorder="1" applyAlignment="1">
      <alignment vertical="top"/>
    </xf>
    <xf numFmtId="0" fontId="8" fillId="0" borderId="52" xfId="0" applyFont="1" applyBorder="1" applyAlignment="1">
      <alignment vertical="top"/>
    </xf>
    <xf numFmtId="0" fontId="8" fillId="0" borderId="53" xfId="0" applyFont="1" applyBorder="1" applyAlignment="1">
      <alignment vertical="top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0" fontId="8" fillId="0" borderId="48" xfId="0" applyFont="1" applyBorder="1" applyAlignment="1">
      <alignment vertical="top" wrapText="1"/>
    </xf>
    <xf numFmtId="0" fontId="8" fillId="0" borderId="4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7" xfId="0" applyFont="1" applyBorder="1" applyAlignment="1">
      <alignment vertical="top" wrapText="1"/>
    </xf>
    <xf numFmtId="0" fontId="8" fillId="0" borderId="34" xfId="0" applyFon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5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43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left" vertical="top" wrapText="1"/>
    </xf>
    <xf numFmtId="0" fontId="8" fillId="0" borderId="45" xfId="0" applyFont="1" applyBorder="1" applyAlignment="1">
      <alignment horizontal="left" vertical="top" wrapText="1"/>
    </xf>
    <xf numFmtId="0" fontId="8" fillId="0" borderId="48" xfId="0" applyFont="1" applyBorder="1" applyAlignment="1">
      <alignment horizontal="left" vertical="top" wrapText="1"/>
    </xf>
    <xf numFmtId="0" fontId="8" fillId="0" borderId="24" xfId="0" applyFont="1" applyBorder="1" applyAlignment="1">
      <alignment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48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0"/>
  <sheetViews>
    <sheetView topLeftCell="A241" zoomScaleNormal="100" workbookViewId="0">
      <selection activeCell="C10" sqref="C10"/>
    </sheetView>
  </sheetViews>
  <sheetFormatPr defaultRowHeight="15" x14ac:dyDescent="0.25"/>
  <cols>
    <col min="1" max="1" width="26" customWidth="1"/>
    <col min="2" max="2" width="10" customWidth="1"/>
    <col min="3" max="3" width="9.5703125" customWidth="1"/>
    <col min="4" max="4" width="10.28515625" customWidth="1"/>
    <col min="5" max="5" width="10.7109375" customWidth="1"/>
    <col min="6" max="6" width="7.85546875" customWidth="1"/>
    <col min="7" max="7" width="7.140625" customWidth="1"/>
    <col min="8" max="8" width="10.85546875" customWidth="1"/>
    <col min="9" max="9" width="11" customWidth="1"/>
    <col min="10" max="10" width="13.7109375" customWidth="1"/>
    <col min="11" max="11" width="13.28515625" customWidth="1"/>
  </cols>
  <sheetData>
    <row r="1" spans="1:11" x14ac:dyDescent="0.25">
      <c r="A1" s="5"/>
      <c r="B1" s="5"/>
      <c r="C1" s="6"/>
      <c r="D1" s="7"/>
      <c r="E1" s="5"/>
      <c r="F1" s="5"/>
      <c r="G1" s="5"/>
      <c r="H1" s="5"/>
      <c r="I1" s="5"/>
      <c r="J1" s="155" t="s">
        <v>0</v>
      </c>
      <c r="K1" s="155"/>
    </row>
    <row r="2" spans="1:11" ht="78.599999999999994" customHeight="1" x14ac:dyDescent="0.25">
      <c r="A2" s="5"/>
      <c r="B2" s="5"/>
      <c r="C2" s="6"/>
      <c r="D2" s="7"/>
      <c r="E2" s="5"/>
      <c r="F2" s="5"/>
      <c r="G2" s="5"/>
      <c r="H2" s="5"/>
      <c r="I2" s="5"/>
      <c r="J2" s="156" t="s">
        <v>73</v>
      </c>
      <c r="K2" s="157"/>
    </row>
    <row r="3" spans="1:11" x14ac:dyDescent="0.25">
      <c r="A3" s="5"/>
      <c r="B3" s="5"/>
      <c r="C3" s="6"/>
      <c r="D3" s="7"/>
      <c r="E3" s="5"/>
      <c r="F3" s="5"/>
      <c r="G3" s="5"/>
      <c r="H3" s="5"/>
      <c r="I3" s="5"/>
      <c r="J3" s="156"/>
      <c r="K3" s="157"/>
    </row>
    <row r="4" spans="1:11" x14ac:dyDescent="0.25">
      <c r="A4" s="5"/>
      <c r="B4" s="5"/>
      <c r="C4" s="6"/>
      <c r="D4" s="7"/>
      <c r="E4" s="5"/>
      <c r="F4" s="5"/>
      <c r="G4" s="5"/>
      <c r="H4" s="5"/>
      <c r="I4" s="5"/>
      <c r="J4" s="156"/>
      <c r="K4" s="157"/>
    </row>
    <row r="5" spans="1:11" x14ac:dyDescent="0.25">
      <c r="A5" s="158" t="s">
        <v>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1" ht="15.75" thickBot="1" x14ac:dyDescent="0.3">
      <c r="A6" s="159" t="s">
        <v>74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ht="15.75" thickBot="1" x14ac:dyDescent="0.3">
      <c r="A7" s="139" t="s">
        <v>2</v>
      </c>
      <c r="B7" s="142" t="s">
        <v>3</v>
      </c>
      <c r="C7" s="143"/>
      <c r="D7" s="143"/>
      <c r="E7" s="143"/>
      <c r="F7" s="143"/>
      <c r="G7" s="143"/>
      <c r="H7" s="144"/>
      <c r="I7" s="145" t="s">
        <v>4</v>
      </c>
      <c r="J7" s="145" t="s">
        <v>5</v>
      </c>
      <c r="K7" s="148" t="s">
        <v>6</v>
      </c>
    </row>
    <row r="8" spans="1:11" x14ac:dyDescent="0.25">
      <c r="A8" s="140"/>
      <c r="B8" s="151" t="s">
        <v>21</v>
      </c>
      <c r="C8" s="152" t="s">
        <v>26</v>
      </c>
      <c r="D8" s="152" t="s">
        <v>58</v>
      </c>
      <c r="E8" s="151" t="s">
        <v>29</v>
      </c>
      <c r="F8" s="151" t="s">
        <v>22</v>
      </c>
      <c r="G8" s="151" t="s">
        <v>60</v>
      </c>
      <c r="H8" s="151" t="s">
        <v>7</v>
      </c>
      <c r="I8" s="146"/>
      <c r="J8" s="146"/>
      <c r="K8" s="149"/>
    </row>
    <row r="9" spans="1:11" ht="15.75" thickBot="1" x14ac:dyDescent="0.3">
      <c r="A9" s="141"/>
      <c r="B9" s="147"/>
      <c r="C9" s="153"/>
      <c r="D9" s="154"/>
      <c r="E9" s="147"/>
      <c r="F9" s="147"/>
      <c r="G9" s="147"/>
      <c r="H9" s="147"/>
      <c r="I9" s="147"/>
      <c r="J9" s="147"/>
      <c r="K9" s="150"/>
    </row>
    <row r="10" spans="1:11" ht="24" x14ac:dyDescent="0.25">
      <c r="A10" s="160" t="s">
        <v>53</v>
      </c>
      <c r="B10" s="1">
        <f>SUM(B11:B13)</f>
        <v>42263.799999999996</v>
      </c>
      <c r="C10" s="1">
        <f t="shared" ref="C10:G10" si="0">SUM(C11:C13)</f>
        <v>115600.59999999999</v>
      </c>
      <c r="D10" s="1">
        <f>SUM(D11:D13)</f>
        <v>112267.9</v>
      </c>
      <c r="E10" s="1">
        <f>SUM(E11:E13)</f>
        <v>372370.4</v>
      </c>
      <c r="F10" s="1">
        <f t="shared" si="0"/>
        <v>2000</v>
      </c>
      <c r="G10" s="1">
        <f t="shared" si="0"/>
        <v>2000</v>
      </c>
      <c r="H10" s="1">
        <f>SUM(B10:G10)</f>
        <v>646502.69999999995</v>
      </c>
      <c r="I10" s="48" t="s">
        <v>8</v>
      </c>
      <c r="J10" s="105" t="s">
        <v>24</v>
      </c>
      <c r="K10" s="163" t="s">
        <v>9</v>
      </c>
    </row>
    <row r="11" spans="1:11" ht="24" x14ac:dyDescent="0.25">
      <c r="A11" s="161"/>
      <c r="B11" s="2">
        <f t="shared" ref="B11:G13" si="1">SUM(B16+B193+B242)</f>
        <v>0</v>
      </c>
      <c r="C11" s="2">
        <f t="shared" si="1"/>
        <v>0</v>
      </c>
      <c r="D11" s="2">
        <f>SUM(D16+D193+D242)</f>
        <v>7660.4</v>
      </c>
      <c r="E11" s="2">
        <f t="shared" si="1"/>
        <v>300000</v>
      </c>
      <c r="F11" s="2">
        <f t="shared" si="1"/>
        <v>0</v>
      </c>
      <c r="G11" s="2">
        <f t="shared" si="1"/>
        <v>0</v>
      </c>
      <c r="H11" s="3">
        <f>SUM(B11:G11)</f>
        <v>307660.40000000002</v>
      </c>
      <c r="I11" s="46" t="s">
        <v>10</v>
      </c>
      <c r="J11" s="103"/>
      <c r="K11" s="164"/>
    </row>
    <row r="12" spans="1:11" ht="24" x14ac:dyDescent="0.25">
      <c r="A12" s="161"/>
      <c r="B12" s="2">
        <f t="shared" si="1"/>
        <v>36730.199999999997</v>
      </c>
      <c r="C12" s="2">
        <v>109724.2</v>
      </c>
      <c r="D12" s="2">
        <f t="shared" si="1"/>
        <v>100629</v>
      </c>
      <c r="E12" s="2">
        <f t="shared" si="1"/>
        <v>70000</v>
      </c>
      <c r="F12" s="2">
        <f t="shared" si="1"/>
        <v>0</v>
      </c>
      <c r="G12" s="2">
        <f t="shared" si="1"/>
        <v>0</v>
      </c>
      <c r="H12" s="3">
        <f>SUM(B12:G12)</f>
        <v>317083.40000000002</v>
      </c>
      <c r="I12" s="46" t="s">
        <v>11</v>
      </c>
      <c r="J12" s="103"/>
      <c r="K12" s="164"/>
    </row>
    <row r="13" spans="1:11" ht="106.9" customHeight="1" thickBot="1" x14ac:dyDescent="0.3">
      <c r="A13" s="162"/>
      <c r="B13" s="2">
        <f t="shared" si="1"/>
        <v>5533.5999999999995</v>
      </c>
      <c r="C13" s="2">
        <f t="shared" si="1"/>
        <v>5876.4000000000005</v>
      </c>
      <c r="D13" s="2">
        <f t="shared" si="1"/>
        <v>3978.5</v>
      </c>
      <c r="E13" s="2">
        <f t="shared" si="1"/>
        <v>2370.4</v>
      </c>
      <c r="F13" s="2">
        <f t="shared" si="1"/>
        <v>2000</v>
      </c>
      <c r="G13" s="2">
        <f t="shared" si="1"/>
        <v>2000</v>
      </c>
      <c r="H13" s="4">
        <f>SUM(B13:G13)</f>
        <v>21758.9</v>
      </c>
      <c r="I13" s="49" t="s">
        <v>12</v>
      </c>
      <c r="J13" s="106"/>
      <c r="K13" s="165"/>
    </row>
    <row r="14" spans="1:11" ht="15.75" thickBot="1" x14ac:dyDescent="0.3">
      <c r="A14" s="108" t="s">
        <v>28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38"/>
    </row>
    <row r="15" spans="1:11" ht="24.75" thickBot="1" x14ac:dyDescent="0.3">
      <c r="A15" s="131" t="s">
        <v>54</v>
      </c>
      <c r="B15" s="36">
        <f>B19+B23+B27+B31+B35+B39+B43+B47+B51+B55+B59+B63+B67+B71+B75+B79+B83+B87+B91+B95+B99+B103+B107+B111+B115+B119+B123+B127+B131+B135+B139+B143+B147+B151+B155+B159+B163+B167+B171+B175+B179+B183+B187</f>
        <v>30975.300000000003</v>
      </c>
      <c r="C15" s="36">
        <f t="shared" ref="C15:G15" si="2">C19+C23+C27+C31+C35+C39+C43+C47+C51+C55+C59+C63+C67+C71+C75+C79+C83+C87+C91+C95+C99+C103+C107+C111+C115+C119+C123+C127+C131+C135+C139+C143+C147+C151+C155+C159+C163+C167+C171+C175+C179+C183+C187</f>
        <v>63449.100000000006</v>
      </c>
      <c r="D15" s="36">
        <f t="shared" si="2"/>
        <v>78471.700000000012</v>
      </c>
      <c r="E15" s="36">
        <f t="shared" si="2"/>
        <v>1370.4</v>
      </c>
      <c r="F15" s="36">
        <f t="shared" si="2"/>
        <v>1000</v>
      </c>
      <c r="G15" s="36">
        <f t="shared" si="2"/>
        <v>1000</v>
      </c>
      <c r="H15" s="37">
        <f t="shared" ref="H15:H35" si="3">SUM(B15:G15)</f>
        <v>176266.50000000003</v>
      </c>
      <c r="I15" s="8" t="s">
        <v>8</v>
      </c>
      <c r="J15" s="134" t="s">
        <v>24</v>
      </c>
      <c r="K15" s="114" t="s">
        <v>9</v>
      </c>
    </row>
    <row r="16" spans="1:11" ht="19.149999999999999" customHeight="1" thickBot="1" x14ac:dyDescent="0.3">
      <c r="A16" s="132"/>
      <c r="B16" s="36">
        <f t="shared" ref="B16:G17" si="4">B20+B24+B28+B32+B36+B40+B44+B48+B52+B56+B60+B64+B68+B72+B76+B80+B84+B88+B92+B96+B100+B104+B108+B112+B116+B120+B124+B128+B132+B136+B140+B144+B148+B152+B156+B160+B164+B168+B172+B176+B180+B184+B188</f>
        <v>0</v>
      </c>
      <c r="C16" s="36">
        <f t="shared" si="4"/>
        <v>0</v>
      </c>
      <c r="D16" s="36">
        <f>D20+D24+D28+D32+D36+D40+D44+D48+D52+D56+D60+D64+D68+D72+D76+D80+D84+D88+D92+D96+D100+D104+D108+D112+D116+D120+D124+D128+D132+D136+D140+D144+D148+D152+D156+D160+D164+D168+D172+D176+D180+D184+D188</f>
        <v>7660.4</v>
      </c>
      <c r="E16" s="36">
        <f t="shared" si="4"/>
        <v>0</v>
      </c>
      <c r="F16" s="36">
        <f t="shared" si="4"/>
        <v>0</v>
      </c>
      <c r="G16" s="36">
        <f t="shared" si="4"/>
        <v>0</v>
      </c>
      <c r="H16" s="37">
        <f t="shared" si="3"/>
        <v>7660.4</v>
      </c>
      <c r="I16" s="9" t="s">
        <v>10</v>
      </c>
      <c r="J16" s="119"/>
      <c r="K16" s="115"/>
    </row>
    <row r="17" spans="1:11" ht="24.75" thickBot="1" x14ac:dyDescent="0.3">
      <c r="A17" s="132"/>
      <c r="B17" s="36">
        <f t="shared" si="4"/>
        <v>30359.599999999999</v>
      </c>
      <c r="C17" s="36">
        <f>C21+C25+C29+C33+C37+C41+C45+C49+C53+C57+C61+C65+C69+C73+C77+C81+C85+C89+C93+C97+C101+C105+C109+C113+C117+C121+C125+C129+C133+C137+C141+C145+C149+C153+C157+C161+C165+C169+C173+C177+C181+C185+C189</f>
        <v>60110</v>
      </c>
      <c r="D17" s="36">
        <f t="shared" si="4"/>
        <v>67550.5</v>
      </c>
      <c r="E17" s="36">
        <f t="shared" si="4"/>
        <v>0</v>
      </c>
      <c r="F17" s="36">
        <f t="shared" si="4"/>
        <v>0</v>
      </c>
      <c r="G17" s="36">
        <f t="shared" si="4"/>
        <v>0</v>
      </c>
      <c r="H17" s="37">
        <f t="shared" si="3"/>
        <v>158020.1</v>
      </c>
      <c r="I17" s="9" t="s">
        <v>11</v>
      </c>
      <c r="J17" s="119"/>
      <c r="K17" s="115"/>
    </row>
    <row r="18" spans="1:11" ht="24.6" customHeight="1" thickBot="1" x14ac:dyDescent="0.3">
      <c r="A18" s="133"/>
      <c r="B18" s="36">
        <f>B22+B26+B30+B34+B38+B42+B46+B50+B54+B58+B62+B66+B70+B74+B78+B82+B86+B90+B94+B98+B102+B106+B110+B114+B118+B122+B126+B130+B134+B138+B142+B146+B150+B154+B158+B162+B166+B170+B174+B178+B182+B186+B190</f>
        <v>615.70000000000005</v>
      </c>
      <c r="C18" s="36">
        <f t="shared" ref="C18:G18" si="5">C22+C26+C30+C34+C38+C42+C46+C50+C54+C58+C62+C66+C70+C74+C78+C82+C86+C90+C94+C98+C102+C106+C110+C114+C118+C122+C126+C130+C134+C138+C142+C146+C150+C154+C158+C162+C166+C170+C174+C178+C182+C186+C190</f>
        <v>3339.1000000000004</v>
      </c>
      <c r="D18" s="36">
        <f t="shared" si="5"/>
        <v>3260.8</v>
      </c>
      <c r="E18" s="36">
        <f t="shared" si="5"/>
        <v>1370.4</v>
      </c>
      <c r="F18" s="36">
        <f t="shared" si="5"/>
        <v>1000</v>
      </c>
      <c r="G18" s="36">
        <f t="shared" si="5"/>
        <v>1000</v>
      </c>
      <c r="H18" s="37">
        <f t="shared" si="3"/>
        <v>10586</v>
      </c>
      <c r="I18" s="10" t="s">
        <v>12</v>
      </c>
      <c r="J18" s="135"/>
      <c r="K18" s="116"/>
    </row>
    <row r="19" spans="1:11" ht="24.75" thickBot="1" x14ac:dyDescent="0.3">
      <c r="A19" s="136" t="s">
        <v>17</v>
      </c>
      <c r="B19" s="38">
        <f>SUM(B20:B22)</f>
        <v>30</v>
      </c>
      <c r="C19" s="38">
        <f t="shared" ref="C19:G19" si="6">SUM(C20:C22)</f>
        <v>123</v>
      </c>
      <c r="D19" s="38">
        <f t="shared" si="6"/>
        <v>680.2</v>
      </c>
      <c r="E19" s="38">
        <f t="shared" si="6"/>
        <v>1077.7</v>
      </c>
      <c r="F19" s="38">
        <f t="shared" si="6"/>
        <v>100</v>
      </c>
      <c r="G19" s="38">
        <f t="shared" si="6"/>
        <v>100</v>
      </c>
      <c r="H19" s="39">
        <f t="shared" si="3"/>
        <v>2110.9</v>
      </c>
      <c r="I19" s="47" t="s">
        <v>8</v>
      </c>
      <c r="J19" s="137" t="s">
        <v>24</v>
      </c>
      <c r="K19" s="102" t="s">
        <v>9</v>
      </c>
    </row>
    <row r="20" spans="1:11" ht="24.75" thickBot="1" x14ac:dyDescent="0.3">
      <c r="A20" s="130"/>
      <c r="B20" s="40"/>
      <c r="C20" s="12"/>
      <c r="D20" s="12"/>
      <c r="E20" s="40"/>
      <c r="F20" s="40"/>
      <c r="G20" s="40"/>
      <c r="H20" s="17">
        <f t="shared" si="3"/>
        <v>0</v>
      </c>
      <c r="I20" s="9" t="s">
        <v>10</v>
      </c>
      <c r="J20" s="103"/>
      <c r="K20" s="102"/>
    </row>
    <row r="21" spans="1:11" ht="24.75" thickBot="1" x14ac:dyDescent="0.3">
      <c r="A21" s="130"/>
      <c r="B21" s="40">
        <v>0</v>
      </c>
      <c r="C21" s="15">
        <v>0</v>
      </c>
      <c r="D21" s="15">
        <v>0</v>
      </c>
      <c r="E21" s="17">
        <v>0</v>
      </c>
      <c r="F21" s="17">
        <v>0</v>
      </c>
      <c r="G21" s="17">
        <v>0</v>
      </c>
      <c r="H21" s="17">
        <f t="shared" si="3"/>
        <v>0</v>
      </c>
      <c r="I21" s="9" t="s">
        <v>11</v>
      </c>
      <c r="J21" s="103"/>
      <c r="K21" s="102"/>
    </row>
    <row r="22" spans="1:11" ht="22.15" customHeight="1" thickBot="1" x14ac:dyDescent="0.3">
      <c r="A22" s="130"/>
      <c r="B22" s="40">
        <v>30</v>
      </c>
      <c r="C22" s="15">
        <v>123</v>
      </c>
      <c r="D22" s="42">
        <v>680.2</v>
      </c>
      <c r="E22" s="43">
        <v>1077.7</v>
      </c>
      <c r="F22" s="17">
        <v>100</v>
      </c>
      <c r="G22" s="17">
        <v>100</v>
      </c>
      <c r="H22" s="17">
        <f t="shared" si="3"/>
        <v>2110.9</v>
      </c>
      <c r="I22" s="9" t="s">
        <v>12</v>
      </c>
      <c r="J22" s="103"/>
      <c r="K22" s="102"/>
    </row>
    <row r="23" spans="1:11" ht="24.75" thickBot="1" x14ac:dyDescent="0.3">
      <c r="A23" s="129" t="s">
        <v>18</v>
      </c>
      <c r="B23" s="40">
        <f>SUM(B24:B26)</f>
        <v>30</v>
      </c>
      <c r="C23" s="12">
        <f t="shared" ref="C23:G23" si="7">SUM(C24:C26)</f>
        <v>95</v>
      </c>
      <c r="D23" s="12">
        <f t="shared" si="7"/>
        <v>150</v>
      </c>
      <c r="E23" s="52">
        <v>123.9</v>
      </c>
      <c r="F23" s="40">
        <f t="shared" ref="F23" si="8">SUM(F24:F26)</f>
        <v>100</v>
      </c>
      <c r="G23" s="40">
        <f t="shared" si="7"/>
        <v>100</v>
      </c>
      <c r="H23" s="17">
        <f t="shared" si="3"/>
        <v>598.9</v>
      </c>
      <c r="I23" s="9" t="s">
        <v>8</v>
      </c>
      <c r="J23" s="103" t="s">
        <v>24</v>
      </c>
      <c r="K23" s="101" t="s">
        <v>9</v>
      </c>
    </row>
    <row r="24" spans="1:11" ht="24.75" thickBot="1" x14ac:dyDescent="0.3">
      <c r="A24" s="130"/>
      <c r="B24" s="40"/>
      <c r="C24" s="12"/>
      <c r="D24" s="12"/>
      <c r="E24" s="40"/>
      <c r="F24" s="40"/>
      <c r="G24" s="40"/>
      <c r="H24" s="17">
        <f t="shared" si="3"/>
        <v>0</v>
      </c>
      <c r="I24" s="9" t="s">
        <v>10</v>
      </c>
      <c r="J24" s="103"/>
      <c r="K24" s="102"/>
    </row>
    <row r="25" spans="1:11" ht="24.75" thickBot="1" x14ac:dyDescent="0.3">
      <c r="A25" s="130"/>
      <c r="B25" s="40">
        <v>0</v>
      </c>
      <c r="C25" s="15">
        <v>0</v>
      </c>
      <c r="D25" s="15">
        <v>0</v>
      </c>
      <c r="E25" s="17">
        <v>0</v>
      </c>
      <c r="F25" s="17">
        <v>0</v>
      </c>
      <c r="G25" s="17">
        <v>0</v>
      </c>
      <c r="H25" s="17">
        <f t="shared" si="3"/>
        <v>0</v>
      </c>
      <c r="I25" s="9" t="s">
        <v>11</v>
      </c>
      <c r="J25" s="103"/>
      <c r="K25" s="102"/>
    </row>
    <row r="26" spans="1:11" ht="21" customHeight="1" thickBot="1" x14ac:dyDescent="0.3">
      <c r="A26" s="130"/>
      <c r="B26" s="40">
        <v>30</v>
      </c>
      <c r="C26" s="15">
        <v>95</v>
      </c>
      <c r="D26" s="15">
        <v>150</v>
      </c>
      <c r="E26" s="52">
        <v>123.9</v>
      </c>
      <c r="F26" s="17">
        <v>100</v>
      </c>
      <c r="G26" s="17">
        <v>100</v>
      </c>
      <c r="H26" s="17">
        <f t="shared" si="3"/>
        <v>598.9</v>
      </c>
      <c r="I26" s="9" t="s">
        <v>12</v>
      </c>
      <c r="J26" s="103"/>
      <c r="K26" s="102"/>
    </row>
    <row r="27" spans="1:11" ht="24.75" thickBot="1" x14ac:dyDescent="0.3">
      <c r="A27" s="101" t="s">
        <v>30</v>
      </c>
      <c r="B27" s="17">
        <v>0</v>
      </c>
      <c r="C27" s="15">
        <f t="shared" ref="C27:G27" si="9">SUM(C28:C30)</f>
        <v>4213.9000000000005</v>
      </c>
      <c r="D27" s="15">
        <f t="shared" si="9"/>
        <v>0</v>
      </c>
      <c r="E27" s="17">
        <f t="shared" si="9"/>
        <v>0</v>
      </c>
      <c r="F27" s="17">
        <f t="shared" si="9"/>
        <v>0</v>
      </c>
      <c r="G27" s="17">
        <f t="shared" si="9"/>
        <v>0</v>
      </c>
      <c r="H27" s="17">
        <f t="shared" si="3"/>
        <v>4213.9000000000005</v>
      </c>
      <c r="I27" s="9" t="s">
        <v>8</v>
      </c>
      <c r="J27" s="103" t="s">
        <v>24</v>
      </c>
      <c r="K27" s="101" t="s">
        <v>13</v>
      </c>
    </row>
    <row r="28" spans="1:11" ht="24.75" thickBot="1" x14ac:dyDescent="0.3">
      <c r="A28" s="102"/>
      <c r="B28" s="17"/>
      <c r="C28" s="15"/>
      <c r="D28" s="15"/>
      <c r="E28" s="17"/>
      <c r="F28" s="17"/>
      <c r="G28" s="17"/>
      <c r="H28" s="17">
        <f t="shared" si="3"/>
        <v>0</v>
      </c>
      <c r="I28" s="9" t="s">
        <v>10</v>
      </c>
      <c r="J28" s="103"/>
      <c r="K28" s="102"/>
    </row>
    <row r="29" spans="1:11" ht="24.75" thickBot="1" x14ac:dyDescent="0.3">
      <c r="A29" s="102"/>
      <c r="B29" s="17">
        <v>0</v>
      </c>
      <c r="C29" s="15">
        <v>4171.8</v>
      </c>
      <c r="D29" s="15">
        <v>0</v>
      </c>
      <c r="E29" s="17">
        <v>0</v>
      </c>
      <c r="F29" s="17">
        <v>0</v>
      </c>
      <c r="G29" s="17">
        <v>0</v>
      </c>
      <c r="H29" s="17">
        <f t="shared" si="3"/>
        <v>4171.8</v>
      </c>
      <c r="I29" s="9" t="s">
        <v>11</v>
      </c>
      <c r="J29" s="103"/>
      <c r="K29" s="102"/>
    </row>
    <row r="30" spans="1:11" ht="31.9" customHeight="1" thickBot="1" x14ac:dyDescent="0.3">
      <c r="A30" s="104"/>
      <c r="B30" s="17">
        <v>0</v>
      </c>
      <c r="C30" s="15">
        <v>42.1</v>
      </c>
      <c r="D30" s="15">
        <v>0</v>
      </c>
      <c r="E30" s="17">
        <v>0</v>
      </c>
      <c r="F30" s="17">
        <v>0</v>
      </c>
      <c r="G30" s="17">
        <v>0</v>
      </c>
      <c r="H30" s="17">
        <f t="shared" si="3"/>
        <v>42.1</v>
      </c>
      <c r="I30" s="9" t="s">
        <v>12</v>
      </c>
      <c r="J30" s="103"/>
      <c r="K30" s="104"/>
    </row>
    <row r="31" spans="1:11" ht="24.75" thickBot="1" x14ac:dyDescent="0.3">
      <c r="A31" s="101" t="s">
        <v>51</v>
      </c>
      <c r="B31" s="17">
        <f t="shared" ref="B31:G31" si="10">SUM(B32:B34)</f>
        <v>3617.7</v>
      </c>
      <c r="C31" s="15">
        <f t="shared" si="10"/>
        <v>0</v>
      </c>
      <c r="D31" s="15">
        <f t="shared" si="10"/>
        <v>0</v>
      </c>
      <c r="E31" s="17">
        <f t="shared" si="10"/>
        <v>0</v>
      </c>
      <c r="F31" s="17">
        <f t="shared" si="10"/>
        <v>0</v>
      </c>
      <c r="G31" s="17">
        <f t="shared" si="10"/>
        <v>0</v>
      </c>
      <c r="H31" s="17">
        <f t="shared" si="3"/>
        <v>3617.7</v>
      </c>
      <c r="I31" s="9" t="s">
        <v>8</v>
      </c>
      <c r="J31" s="103" t="s">
        <v>24</v>
      </c>
      <c r="K31" s="101" t="s">
        <v>13</v>
      </c>
    </row>
    <row r="32" spans="1:11" ht="24.75" thickBot="1" x14ac:dyDescent="0.3">
      <c r="A32" s="102"/>
      <c r="B32" s="17"/>
      <c r="C32" s="15"/>
      <c r="D32" s="15"/>
      <c r="E32" s="17"/>
      <c r="F32" s="17"/>
      <c r="G32" s="17"/>
      <c r="H32" s="17">
        <f t="shared" si="3"/>
        <v>0</v>
      </c>
      <c r="I32" s="9" t="s">
        <v>10</v>
      </c>
      <c r="J32" s="103"/>
      <c r="K32" s="102"/>
    </row>
    <row r="33" spans="1:11" ht="24.75" thickBot="1" x14ac:dyDescent="0.3">
      <c r="A33" s="102"/>
      <c r="B33" s="17">
        <v>3581.5</v>
      </c>
      <c r="C33" s="15">
        <v>0</v>
      </c>
      <c r="D33" s="15">
        <v>0</v>
      </c>
      <c r="E33" s="17">
        <v>0</v>
      </c>
      <c r="F33" s="17">
        <v>0</v>
      </c>
      <c r="G33" s="17">
        <v>0</v>
      </c>
      <c r="H33" s="17">
        <f t="shared" si="3"/>
        <v>3581.5</v>
      </c>
      <c r="I33" s="9" t="s">
        <v>11</v>
      </c>
      <c r="J33" s="103"/>
      <c r="K33" s="102"/>
    </row>
    <row r="34" spans="1:11" ht="18.600000000000001" customHeight="1" thickBot="1" x14ac:dyDescent="0.3">
      <c r="A34" s="104"/>
      <c r="B34" s="17">
        <v>36.200000000000003</v>
      </c>
      <c r="C34" s="15">
        <v>0</v>
      </c>
      <c r="D34" s="15">
        <v>0</v>
      </c>
      <c r="E34" s="17">
        <v>0</v>
      </c>
      <c r="F34" s="17">
        <v>0</v>
      </c>
      <c r="G34" s="17">
        <v>0</v>
      </c>
      <c r="H34" s="17">
        <f t="shared" si="3"/>
        <v>36.200000000000003</v>
      </c>
      <c r="I34" s="9" t="s">
        <v>12</v>
      </c>
      <c r="J34" s="103"/>
      <c r="K34" s="104"/>
    </row>
    <row r="35" spans="1:11" ht="24.75" thickBot="1" x14ac:dyDescent="0.3">
      <c r="A35" s="101" t="s">
        <v>31</v>
      </c>
      <c r="B35" s="17">
        <f t="shared" ref="B35:C35" si="11">SUM(B36:B38)</f>
        <v>8734.0999999999985</v>
      </c>
      <c r="C35" s="15">
        <f t="shared" si="11"/>
        <v>0</v>
      </c>
      <c r="D35" s="15">
        <f>SUM(D36:D38)</f>
        <v>0</v>
      </c>
      <c r="E35" s="17">
        <f>SUM(E36:E38)</f>
        <v>0</v>
      </c>
      <c r="F35" s="17">
        <f>SUM(F36:F38)</f>
        <v>0</v>
      </c>
      <c r="G35" s="17">
        <f>SUM(G36:G38)</f>
        <v>0</v>
      </c>
      <c r="H35" s="17">
        <f t="shared" si="3"/>
        <v>8734.0999999999985</v>
      </c>
      <c r="I35" s="9" t="s">
        <v>8</v>
      </c>
      <c r="J35" s="103" t="s">
        <v>24</v>
      </c>
      <c r="K35" s="101" t="s">
        <v>13</v>
      </c>
    </row>
    <row r="36" spans="1:11" ht="24.75" thickBot="1" x14ac:dyDescent="0.3">
      <c r="A36" s="102"/>
      <c r="B36" s="17"/>
      <c r="C36" s="15"/>
      <c r="D36" s="15"/>
      <c r="E36" s="17"/>
      <c r="F36" s="17"/>
      <c r="G36" s="17"/>
      <c r="H36" s="17">
        <v>0</v>
      </c>
      <c r="I36" s="9" t="s">
        <v>10</v>
      </c>
      <c r="J36" s="103"/>
      <c r="K36" s="102"/>
    </row>
    <row r="37" spans="1:11" ht="24.75" thickBot="1" x14ac:dyDescent="0.3">
      <c r="A37" s="102"/>
      <c r="B37" s="17">
        <v>8646.7999999999993</v>
      </c>
      <c r="C37" s="15">
        <v>0</v>
      </c>
      <c r="D37" s="15">
        <v>0</v>
      </c>
      <c r="E37" s="17">
        <v>0</v>
      </c>
      <c r="F37" s="17">
        <v>0</v>
      </c>
      <c r="G37" s="17">
        <v>0</v>
      </c>
      <c r="H37" s="17">
        <v>0</v>
      </c>
      <c r="I37" s="9" t="s">
        <v>11</v>
      </c>
      <c r="J37" s="103"/>
      <c r="K37" s="102"/>
    </row>
    <row r="38" spans="1:11" ht="19.899999999999999" customHeight="1" thickBot="1" x14ac:dyDescent="0.3">
      <c r="A38" s="102"/>
      <c r="B38" s="17">
        <v>87.3</v>
      </c>
      <c r="C38" s="15">
        <v>0</v>
      </c>
      <c r="D38" s="15">
        <v>0</v>
      </c>
      <c r="E38" s="17">
        <v>0</v>
      </c>
      <c r="F38" s="17">
        <v>0</v>
      </c>
      <c r="G38" s="17">
        <v>0</v>
      </c>
      <c r="H38" s="17">
        <v>0</v>
      </c>
      <c r="I38" s="9" t="s">
        <v>12</v>
      </c>
      <c r="J38" s="103"/>
      <c r="K38" s="102"/>
    </row>
    <row r="39" spans="1:11" ht="24.75" thickBot="1" x14ac:dyDescent="0.3">
      <c r="A39" s="101" t="s">
        <v>19</v>
      </c>
      <c r="B39" s="17">
        <f>SUM(B40:B42)</f>
        <v>2368.7999999999997</v>
      </c>
      <c r="C39" s="15">
        <v>0</v>
      </c>
      <c r="D39" s="15">
        <f t="shared" ref="D39:G39" si="12">SUM(D40:D42)</f>
        <v>0</v>
      </c>
      <c r="E39" s="17">
        <f t="shared" si="12"/>
        <v>0</v>
      </c>
      <c r="F39" s="17">
        <f t="shared" si="12"/>
        <v>0</v>
      </c>
      <c r="G39" s="17">
        <f t="shared" si="12"/>
        <v>0</v>
      </c>
      <c r="H39" s="17">
        <f t="shared" ref="H39:H42" si="13">SUM(B39:G39)</f>
        <v>2368.7999999999997</v>
      </c>
      <c r="I39" s="9" t="s">
        <v>8</v>
      </c>
      <c r="J39" s="103" t="s">
        <v>24</v>
      </c>
      <c r="K39" s="101" t="s">
        <v>13</v>
      </c>
    </row>
    <row r="40" spans="1:11" ht="24.75" thickBot="1" x14ac:dyDescent="0.3">
      <c r="A40" s="102"/>
      <c r="B40" s="17"/>
      <c r="C40" s="15"/>
      <c r="D40" s="15"/>
      <c r="E40" s="17"/>
      <c r="F40" s="17"/>
      <c r="G40" s="17"/>
      <c r="H40" s="17">
        <f t="shared" si="13"/>
        <v>0</v>
      </c>
      <c r="I40" s="9" t="s">
        <v>10</v>
      </c>
      <c r="J40" s="103"/>
      <c r="K40" s="102"/>
    </row>
    <row r="41" spans="1:11" ht="24.75" thickBot="1" x14ac:dyDescent="0.3">
      <c r="A41" s="102"/>
      <c r="B41" s="17">
        <v>2345.1</v>
      </c>
      <c r="C41" s="15">
        <v>0</v>
      </c>
      <c r="D41" s="15">
        <v>0</v>
      </c>
      <c r="E41" s="17">
        <v>0</v>
      </c>
      <c r="F41" s="17">
        <v>0</v>
      </c>
      <c r="G41" s="17">
        <v>0</v>
      </c>
      <c r="H41" s="17">
        <f t="shared" si="13"/>
        <v>2345.1</v>
      </c>
      <c r="I41" s="9" t="s">
        <v>11</v>
      </c>
      <c r="J41" s="103"/>
      <c r="K41" s="102"/>
    </row>
    <row r="42" spans="1:11" ht="28.15" customHeight="1" thickBot="1" x14ac:dyDescent="0.3">
      <c r="A42" s="104"/>
      <c r="B42" s="17">
        <v>23.7</v>
      </c>
      <c r="C42" s="15">
        <v>0</v>
      </c>
      <c r="D42" s="15">
        <v>0</v>
      </c>
      <c r="E42" s="17">
        <v>0</v>
      </c>
      <c r="F42" s="17">
        <v>0</v>
      </c>
      <c r="G42" s="17">
        <v>0</v>
      </c>
      <c r="H42" s="17">
        <f t="shared" si="13"/>
        <v>23.7</v>
      </c>
      <c r="I42" s="9" t="s">
        <v>12</v>
      </c>
      <c r="J42" s="103"/>
      <c r="K42" s="104"/>
    </row>
    <row r="43" spans="1:11" ht="27" customHeight="1" thickBot="1" x14ac:dyDescent="0.3">
      <c r="A43" s="101" t="s">
        <v>20</v>
      </c>
      <c r="B43" s="17">
        <f t="shared" ref="B43" si="14">SUM(B44:B46)</f>
        <v>2710.1</v>
      </c>
      <c r="C43" s="15">
        <v>0</v>
      </c>
      <c r="D43" s="15">
        <f t="shared" ref="D43:G43" si="15">SUM(D44:D46)</f>
        <v>0</v>
      </c>
      <c r="E43" s="17">
        <f t="shared" si="15"/>
        <v>0</v>
      </c>
      <c r="F43" s="17">
        <f t="shared" si="15"/>
        <v>0</v>
      </c>
      <c r="G43" s="17">
        <f t="shared" si="15"/>
        <v>0</v>
      </c>
      <c r="H43" s="17">
        <f t="shared" ref="H43:H94" si="16">SUM(B43:G43)</f>
        <v>2710.1</v>
      </c>
      <c r="I43" s="9" t="s">
        <v>8</v>
      </c>
      <c r="J43" s="103" t="s">
        <v>24</v>
      </c>
      <c r="K43" s="101" t="s">
        <v>13</v>
      </c>
    </row>
    <row r="44" spans="1:11" ht="24.75" thickBot="1" x14ac:dyDescent="0.3">
      <c r="A44" s="102"/>
      <c r="B44" s="17"/>
      <c r="C44" s="15"/>
      <c r="D44" s="15"/>
      <c r="E44" s="17"/>
      <c r="F44" s="17"/>
      <c r="G44" s="17"/>
      <c r="H44" s="17">
        <f t="shared" si="16"/>
        <v>0</v>
      </c>
      <c r="I44" s="9" t="s">
        <v>10</v>
      </c>
      <c r="J44" s="103"/>
      <c r="K44" s="102"/>
    </row>
    <row r="45" spans="1:11" ht="24.75" thickBot="1" x14ac:dyDescent="0.3">
      <c r="A45" s="102"/>
      <c r="B45" s="17">
        <v>2683</v>
      </c>
      <c r="C45" s="15">
        <v>0</v>
      </c>
      <c r="D45" s="15">
        <v>0</v>
      </c>
      <c r="E45" s="17">
        <v>0</v>
      </c>
      <c r="F45" s="17">
        <v>0</v>
      </c>
      <c r="G45" s="17">
        <v>0</v>
      </c>
      <c r="H45" s="17">
        <f t="shared" si="16"/>
        <v>2683</v>
      </c>
      <c r="I45" s="9" t="s">
        <v>11</v>
      </c>
      <c r="J45" s="103"/>
      <c r="K45" s="102"/>
    </row>
    <row r="46" spans="1:11" ht="22.15" customHeight="1" thickBot="1" x14ac:dyDescent="0.3">
      <c r="A46" s="104"/>
      <c r="B46" s="17">
        <v>27.1</v>
      </c>
      <c r="C46" s="15">
        <v>0</v>
      </c>
      <c r="D46" s="15">
        <v>0</v>
      </c>
      <c r="E46" s="17">
        <v>0</v>
      </c>
      <c r="F46" s="17">
        <v>0</v>
      </c>
      <c r="G46" s="17">
        <v>0</v>
      </c>
      <c r="H46" s="17">
        <f t="shared" si="16"/>
        <v>27.1</v>
      </c>
      <c r="I46" s="9" t="s">
        <v>12</v>
      </c>
      <c r="J46" s="103"/>
      <c r="K46" s="104"/>
    </row>
    <row r="47" spans="1:11" ht="27" customHeight="1" thickBot="1" x14ac:dyDescent="0.3">
      <c r="A47" s="101" t="s">
        <v>32</v>
      </c>
      <c r="B47" s="17">
        <v>0</v>
      </c>
      <c r="C47" s="15">
        <f t="shared" ref="C47:G47" si="17">SUM(C48:C50)</f>
        <v>3235.6</v>
      </c>
      <c r="D47" s="15">
        <f t="shared" si="17"/>
        <v>0</v>
      </c>
      <c r="E47" s="17">
        <f t="shared" si="17"/>
        <v>0</v>
      </c>
      <c r="F47" s="17">
        <f t="shared" si="17"/>
        <v>0</v>
      </c>
      <c r="G47" s="17">
        <f t="shared" si="17"/>
        <v>0</v>
      </c>
      <c r="H47" s="17">
        <f t="shared" si="16"/>
        <v>3235.6</v>
      </c>
      <c r="I47" s="9" t="s">
        <v>8</v>
      </c>
      <c r="J47" s="103" t="s">
        <v>24</v>
      </c>
      <c r="K47" s="101" t="s">
        <v>13</v>
      </c>
    </row>
    <row r="48" spans="1:11" ht="17.45" customHeight="1" thickBot="1" x14ac:dyDescent="0.3">
      <c r="A48" s="102"/>
      <c r="B48" s="17"/>
      <c r="C48" s="15"/>
      <c r="D48" s="15"/>
      <c r="E48" s="17"/>
      <c r="F48" s="17"/>
      <c r="G48" s="17"/>
      <c r="H48" s="17">
        <f t="shared" si="16"/>
        <v>0</v>
      </c>
      <c r="I48" s="9" t="s">
        <v>10</v>
      </c>
      <c r="J48" s="103"/>
      <c r="K48" s="102"/>
    </row>
    <row r="49" spans="1:11" ht="24.75" thickBot="1" x14ac:dyDescent="0.3">
      <c r="A49" s="102"/>
      <c r="B49" s="17">
        <v>0</v>
      </c>
      <c r="C49" s="15">
        <v>3203.2</v>
      </c>
      <c r="D49" s="15">
        <v>0</v>
      </c>
      <c r="E49" s="17">
        <v>0</v>
      </c>
      <c r="F49" s="17">
        <v>0</v>
      </c>
      <c r="G49" s="17">
        <v>0</v>
      </c>
      <c r="H49" s="17">
        <f t="shared" si="16"/>
        <v>3203.2</v>
      </c>
      <c r="I49" s="9" t="s">
        <v>11</v>
      </c>
      <c r="J49" s="103"/>
      <c r="K49" s="102"/>
    </row>
    <row r="50" spans="1:11" ht="24.75" thickBot="1" x14ac:dyDescent="0.3">
      <c r="A50" s="104"/>
      <c r="B50" s="17">
        <v>0</v>
      </c>
      <c r="C50" s="15">
        <v>32.4</v>
      </c>
      <c r="D50" s="15">
        <v>0</v>
      </c>
      <c r="E50" s="17">
        <v>0</v>
      </c>
      <c r="F50" s="17">
        <v>0</v>
      </c>
      <c r="G50" s="17">
        <v>0</v>
      </c>
      <c r="H50" s="17">
        <f t="shared" si="16"/>
        <v>32.4</v>
      </c>
      <c r="I50" s="9" t="s">
        <v>12</v>
      </c>
      <c r="J50" s="103"/>
      <c r="K50" s="104"/>
    </row>
    <row r="51" spans="1:11" ht="27" customHeight="1" thickBot="1" x14ac:dyDescent="0.3">
      <c r="A51" s="126" t="s">
        <v>33</v>
      </c>
      <c r="B51" s="17">
        <f>SUM(B52:B54)</f>
        <v>0</v>
      </c>
      <c r="C51" s="15">
        <v>0</v>
      </c>
      <c r="D51" s="15">
        <f>SUM(D52:D54)</f>
        <v>0</v>
      </c>
      <c r="E51" s="17">
        <f>SUM(E52:E54)</f>
        <v>0</v>
      </c>
      <c r="F51" s="17">
        <f>SUM(F52:F54)</f>
        <v>0</v>
      </c>
      <c r="G51" s="17">
        <f>SUM(G52:G54)</f>
        <v>0</v>
      </c>
      <c r="H51" s="17">
        <f t="shared" si="16"/>
        <v>0</v>
      </c>
      <c r="I51" s="9" t="s">
        <v>8</v>
      </c>
      <c r="J51" s="103" t="s">
        <v>24</v>
      </c>
      <c r="K51" s="102" t="s">
        <v>9</v>
      </c>
    </row>
    <row r="52" spans="1:11" ht="18" customHeight="1" thickBot="1" x14ac:dyDescent="0.3">
      <c r="A52" s="127"/>
      <c r="B52" s="17"/>
      <c r="C52" s="15"/>
      <c r="D52" s="15"/>
      <c r="E52" s="17"/>
      <c r="F52" s="17"/>
      <c r="G52" s="17"/>
      <c r="H52" s="17">
        <f t="shared" si="16"/>
        <v>0</v>
      </c>
      <c r="I52" s="9" t="s">
        <v>10</v>
      </c>
      <c r="J52" s="103"/>
      <c r="K52" s="102"/>
    </row>
    <row r="53" spans="1:11" ht="24.75" thickBot="1" x14ac:dyDescent="0.3">
      <c r="A53" s="127"/>
      <c r="B53" s="17">
        <v>0</v>
      </c>
      <c r="C53" s="15">
        <v>0</v>
      </c>
      <c r="D53" s="15">
        <v>0</v>
      </c>
      <c r="E53" s="17">
        <v>0</v>
      </c>
      <c r="F53" s="17">
        <v>0</v>
      </c>
      <c r="G53" s="17">
        <v>0</v>
      </c>
      <c r="H53" s="17">
        <f t="shared" si="16"/>
        <v>0</v>
      </c>
      <c r="I53" s="9" t="s">
        <v>11</v>
      </c>
      <c r="J53" s="103"/>
      <c r="K53" s="102"/>
    </row>
    <row r="54" spans="1:11" ht="20.45" customHeight="1" thickBot="1" x14ac:dyDescent="0.3">
      <c r="A54" s="128"/>
      <c r="B54" s="17">
        <v>0</v>
      </c>
      <c r="C54" s="15">
        <v>0</v>
      </c>
      <c r="D54" s="15"/>
      <c r="E54" s="17"/>
      <c r="F54" s="17"/>
      <c r="G54" s="17"/>
      <c r="H54" s="17">
        <f t="shared" si="16"/>
        <v>0</v>
      </c>
      <c r="I54" s="9" t="s">
        <v>14</v>
      </c>
      <c r="J54" s="103"/>
      <c r="K54" s="102"/>
    </row>
    <row r="55" spans="1:11" ht="27" customHeight="1" thickBot="1" x14ac:dyDescent="0.3">
      <c r="A55" s="101" t="s">
        <v>34</v>
      </c>
      <c r="B55" s="17">
        <f t="shared" ref="B55:D55" si="18">SUM(B56:B58)</f>
        <v>249.4</v>
      </c>
      <c r="C55" s="15">
        <f t="shared" si="18"/>
        <v>360.6</v>
      </c>
      <c r="D55" s="15">
        <f t="shared" si="18"/>
        <v>600</v>
      </c>
      <c r="E55" s="17">
        <v>0</v>
      </c>
      <c r="F55" s="17">
        <f>SUM(F58)</f>
        <v>800</v>
      </c>
      <c r="G55" s="17">
        <f>SUM(G58)</f>
        <v>800</v>
      </c>
      <c r="H55" s="17">
        <f t="shared" si="16"/>
        <v>2810</v>
      </c>
      <c r="I55" s="9" t="s">
        <v>8</v>
      </c>
      <c r="J55" s="103" t="s">
        <v>24</v>
      </c>
      <c r="K55" s="101" t="s">
        <v>13</v>
      </c>
    </row>
    <row r="56" spans="1:11" ht="24.75" thickBot="1" x14ac:dyDescent="0.3">
      <c r="A56" s="102"/>
      <c r="B56" s="17"/>
      <c r="C56" s="15"/>
      <c r="D56" s="15"/>
      <c r="E56" s="17"/>
      <c r="F56" s="17"/>
      <c r="G56" s="17"/>
      <c r="H56" s="17">
        <f t="shared" si="16"/>
        <v>0</v>
      </c>
      <c r="I56" s="9" t="s">
        <v>10</v>
      </c>
      <c r="J56" s="103"/>
      <c r="K56" s="102"/>
    </row>
    <row r="57" spans="1:11" ht="24.75" thickBot="1" x14ac:dyDescent="0.3">
      <c r="A57" s="102"/>
      <c r="B57" s="17">
        <v>0</v>
      </c>
      <c r="C57" s="15">
        <v>0</v>
      </c>
      <c r="D57" s="15">
        <v>0</v>
      </c>
      <c r="E57" s="17">
        <v>0</v>
      </c>
      <c r="F57" s="17">
        <v>0</v>
      </c>
      <c r="G57" s="17">
        <v>0</v>
      </c>
      <c r="H57" s="17">
        <f t="shared" si="16"/>
        <v>0</v>
      </c>
      <c r="I57" s="9" t="s">
        <v>11</v>
      </c>
      <c r="J57" s="103"/>
      <c r="K57" s="102"/>
    </row>
    <row r="58" spans="1:11" ht="20.45" customHeight="1" thickBot="1" x14ac:dyDescent="0.3">
      <c r="A58" s="104"/>
      <c r="B58" s="17">
        <v>249.4</v>
      </c>
      <c r="C58" s="15">
        <v>360.6</v>
      </c>
      <c r="D58" s="15">
        <v>600</v>
      </c>
      <c r="E58" s="17">
        <v>0</v>
      </c>
      <c r="F58" s="17">
        <v>800</v>
      </c>
      <c r="G58" s="17">
        <v>800</v>
      </c>
      <c r="H58" s="17">
        <f t="shared" si="16"/>
        <v>2810</v>
      </c>
      <c r="I58" s="9" t="s">
        <v>12</v>
      </c>
      <c r="J58" s="103"/>
      <c r="K58" s="104"/>
    </row>
    <row r="59" spans="1:11" ht="27" customHeight="1" thickBot="1" x14ac:dyDescent="0.3">
      <c r="A59" s="101" t="s">
        <v>35</v>
      </c>
      <c r="B59" s="17">
        <f t="shared" ref="B59:G59" si="19">SUM(B60:B62)</f>
        <v>2999.9</v>
      </c>
      <c r="C59" s="15">
        <v>0</v>
      </c>
      <c r="D59" s="15">
        <f t="shared" si="19"/>
        <v>0</v>
      </c>
      <c r="E59" s="17">
        <f t="shared" si="19"/>
        <v>0</v>
      </c>
      <c r="F59" s="17">
        <f t="shared" si="19"/>
        <v>0</v>
      </c>
      <c r="G59" s="17">
        <f t="shared" si="19"/>
        <v>0</v>
      </c>
      <c r="H59" s="17">
        <f t="shared" si="16"/>
        <v>2999.9</v>
      </c>
      <c r="I59" s="9" t="s">
        <v>8</v>
      </c>
      <c r="J59" s="103" t="s">
        <v>24</v>
      </c>
      <c r="K59" s="101" t="s">
        <v>13</v>
      </c>
    </row>
    <row r="60" spans="1:11" ht="24.75" thickBot="1" x14ac:dyDescent="0.3">
      <c r="A60" s="102"/>
      <c r="B60" s="17"/>
      <c r="C60" s="15"/>
      <c r="D60" s="15"/>
      <c r="E60" s="17"/>
      <c r="F60" s="17"/>
      <c r="G60" s="17"/>
      <c r="H60" s="17">
        <f t="shared" si="16"/>
        <v>0</v>
      </c>
      <c r="I60" s="9" t="s">
        <v>10</v>
      </c>
      <c r="J60" s="103"/>
      <c r="K60" s="102"/>
    </row>
    <row r="61" spans="1:11" ht="24.75" thickBot="1" x14ac:dyDescent="0.3">
      <c r="A61" s="102"/>
      <c r="B61" s="17">
        <v>2970</v>
      </c>
      <c r="C61" s="15">
        <v>0</v>
      </c>
      <c r="D61" s="15">
        <v>0</v>
      </c>
      <c r="E61" s="17">
        <v>0</v>
      </c>
      <c r="F61" s="17">
        <v>0</v>
      </c>
      <c r="G61" s="17">
        <v>0</v>
      </c>
      <c r="H61" s="17">
        <f t="shared" si="16"/>
        <v>2970</v>
      </c>
      <c r="I61" s="9" t="s">
        <v>11</v>
      </c>
      <c r="J61" s="103"/>
      <c r="K61" s="102"/>
    </row>
    <row r="62" spans="1:11" ht="36.6" customHeight="1" thickBot="1" x14ac:dyDescent="0.3">
      <c r="A62" s="104"/>
      <c r="B62" s="17">
        <v>29.9</v>
      </c>
      <c r="C62" s="15">
        <v>0</v>
      </c>
      <c r="D62" s="15">
        <v>0</v>
      </c>
      <c r="E62" s="17">
        <v>0</v>
      </c>
      <c r="F62" s="17">
        <v>0</v>
      </c>
      <c r="G62" s="17">
        <v>0</v>
      </c>
      <c r="H62" s="17">
        <f t="shared" si="16"/>
        <v>29.9</v>
      </c>
      <c r="I62" s="9" t="s">
        <v>12</v>
      </c>
      <c r="J62" s="103"/>
      <c r="K62" s="104"/>
    </row>
    <row r="63" spans="1:11" ht="24.75" thickBot="1" x14ac:dyDescent="0.3">
      <c r="A63" s="101" t="s">
        <v>36</v>
      </c>
      <c r="B63" s="17">
        <f t="shared" ref="B63:G63" si="20">SUM(B64:B66)</f>
        <v>0</v>
      </c>
      <c r="C63" s="15">
        <f t="shared" si="20"/>
        <v>4833.5</v>
      </c>
      <c r="D63" s="15">
        <f t="shared" si="20"/>
        <v>0</v>
      </c>
      <c r="E63" s="17">
        <f t="shared" si="20"/>
        <v>0</v>
      </c>
      <c r="F63" s="17">
        <f t="shared" si="20"/>
        <v>0</v>
      </c>
      <c r="G63" s="17">
        <f t="shared" si="20"/>
        <v>0</v>
      </c>
      <c r="H63" s="17">
        <f t="shared" si="16"/>
        <v>4833.5</v>
      </c>
      <c r="I63" s="9" t="s">
        <v>8</v>
      </c>
      <c r="J63" s="103" t="s">
        <v>24</v>
      </c>
      <c r="K63" s="101" t="s">
        <v>13</v>
      </c>
    </row>
    <row r="64" spans="1:11" ht="24.75" thickBot="1" x14ac:dyDescent="0.3">
      <c r="A64" s="102"/>
      <c r="B64" s="17"/>
      <c r="C64" s="15"/>
      <c r="D64" s="15"/>
      <c r="E64" s="17"/>
      <c r="F64" s="17"/>
      <c r="G64" s="17"/>
      <c r="H64" s="17">
        <f t="shared" si="16"/>
        <v>0</v>
      </c>
      <c r="I64" s="9" t="s">
        <v>10</v>
      </c>
      <c r="J64" s="103"/>
      <c r="K64" s="102"/>
    </row>
    <row r="65" spans="1:11" ht="24.75" thickBot="1" x14ac:dyDescent="0.3">
      <c r="A65" s="102"/>
      <c r="B65" s="17">
        <v>0</v>
      </c>
      <c r="C65" s="15">
        <v>4785.2</v>
      </c>
      <c r="D65" s="15">
        <v>0</v>
      </c>
      <c r="E65" s="17">
        <v>0</v>
      </c>
      <c r="F65" s="17">
        <v>0</v>
      </c>
      <c r="G65" s="17">
        <v>0</v>
      </c>
      <c r="H65" s="17">
        <f t="shared" si="16"/>
        <v>4785.2</v>
      </c>
      <c r="I65" s="9" t="s">
        <v>11</v>
      </c>
      <c r="J65" s="103"/>
      <c r="K65" s="102"/>
    </row>
    <row r="66" spans="1:11" ht="31.9" customHeight="1" thickBot="1" x14ac:dyDescent="0.3">
      <c r="A66" s="104"/>
      <c r="B66" s="17">
        <v>0</v>
      </c>
      <c r="C66" s="15">
        <v>48.3</v>
      </c>
      <c r="D66" s="15">
        <v>0</v>
      </c>
      <c r="E66" s="17">
        <v>0</v>
      </c>
      <c r="F66" s="17">
        <v>0</v>
      </c>
      <c r="G66" s="17">
        <v>0</v>
      </c>
      <c r="H66" s="17">
        <f t="shared" si="16"/>
        <v>48.3</v>
      </c>
      <c r="I66" s="9" t="s">
        <v>12</v>
      </c>
      <c r="J66" s="103"/>
      <c r="K66" s="104"/>
    </row>
    <row r="67" spans="1:11" ht="24.75" thickBot="1" x14ac:dyDescent="0.3">
      <c r="A67" s="101" t="s">
        <v>37</v>
      </c>
      <c r="B67" s="17">
        <f t="shared" ref="B67:G67" si="21">SUM(B68:B70)</f>
        <v>0</v>
      </c>
      <c r="C67" s="15">
        <f t="shared" si="21"/>
        <v>14966.699999999999</v>
      </c>
      <c r="D67" s="15">
        <f t="shared" si="21"/>
        <v>0</v>
      </c>
      <c r="E67" s="17">
        <f t="shared" si="21"/>
        <v>0</v>
      </c>
      <c r="F67" s="17">
        <f t="shared" si="21"/>
        <v>0</v>
      </c>
      <c r="G67" s="17">
        <f t="shared" si="21"/>
        <v>0</v>
      </c>
      <c r="H67" s="17">
        <f t="shared" si="16"/>
        <v>14966.699999999999</v>
      </c>
      <c r="I67" s="9" t="s">
        <v>8</v>
      </c>
      <c r="J67" s="103" t="s">
        <v>24</v>
      </c>
      <c r="K67" s="101" t="s">
        <v>13</v>
      </c>
    </row>
    <row r="68" spans="1:11" ht="24.75" thickBot="1" x14ac:dyDescent="0.3">
      <c r="A68" s="102"/>
      <c r="B68" s="17"/>
      <c r="C68" s="15"/>
      <c r="D68" s="15"/>
      <c r="E68" s="17"/>
      <c r="F68" s="17"/>
      <c r="G68" s="17"/>
      <c r="H68" s="17">
        <f t="shared" si="16"/>
        <v>0</v>
      </c>
      <c r="I68" s="9" t="s">
        <v>10</v>
      </c>
      <c r="J68" s="103"/>
      <c r="K68" s="102"/>
    </row>
    <row r="69" spans="1:11" ht="24.75" thickBot="1" x14ac:dyDescent="0.3">
      <c r="A69" s="102"/>
      <c r="B69" s="17">
        <v>0</v>
      </c>
      <c r="C69" s="15">
        <v>14218.4</v>
      </c>
      <c r="D69" s="15">
        <v>0</v>
      </c>
      <c r="E69" s="17">
        <v>0</v>
      </c>
      <c r="F69" s="17">
        <v>0</v>
      </c>
      <c r="G69" s="17">
        <v>0</v>
      </c>
      <c r="H69" s="17">
        <f t="shared" si="16"/>
        <v>14218.4</v>
      </c>
      <c r="I69" s="9" t="s">
        <v>11</v>
      </c>
      <c r="J69" s="103"/>
      <c r="K69" s="102"/>
    </row>
    <row r="70" spans="1:11" ht="37.15" customHeight="1" thickBot="1" x14ac:dyDescent="0.3">
      <c r="A70" s="104"/>
      <c r="B70" s="17">
        <v>0</v>
      </c>
      <c r="C70" s="15">
        <v>748.3</v>
      </c>
      <c r="D70" s="15">
        <v>0</v>
      </c>
      <c r="E70" s="17">
        <v>0</v>
      </c>
      <c r="F70" s="17">
        <v>0</v>
      </c>
      <c r="G70" s="17">
        <v>0</v>
      </c>
      <c r="H70" s="17">
        <f t="shared" si="16"/>
        <v>748.3</v>
      </c>
      <c r="I70" s="9" t="s">
        <v>12</v>
      </c>
      <c r="J70" s="103"/>
      <c r="K70" s="104"/>
    </row>
    <row r="71" spans="1:11" ht="24.75" thickBot="1" x14ac:dyDescent="0.3">
      <c r="A71" s="101" t="s">
        <v>38</v>
      </c>
      <c r="B71" s="17">
        <v>2999.9</v>
      </c>
      <c r="C71" s="15">
        <v>0</v>
      </c>
      <c r="D71" s="15">
        <f t="shared" ref="D71:G71" si="22">SUM(D72:D74)</f>
        <v>0</v>
      </c>
      <c r="E71" s="17">
        <f t="shared" si="22"/>
        <v>0</v>
      </c>
      <c r="F71" s="17">
        <f t="shared" si="22"/>
        <v>0</v>
      </c>
      <c r="G71" s="17">
        <f t="shared" si="22"/>
        <v>0</v>
      </c>
      <c r="H71" s="17">
        <f t="shared" si="16"/>
        <v>2999.9</v>
      </c>
      <c r="I71" s="9" t="s">
        <v>8</v>
      </c>
      <c r="J71" s="103" t="s">
        <v>24</v>
      </c>
      <c r="K71" s="101" t="s">
        <v>13</v>
      </c>
    </row>
    <row r="72" spans="1:11" ht="24.75" thickBot="1" x14ac:dyDescent="0.3">
      <c r="A72" s="102"/>
      <c r="B72" s="17"/>
      <c r="C72" s="15"/>
      <c r="D72" s="15"/>
      <c r="E72" s="17"/>
      <c r="F72" s="17"/>
      <c r="G72" s="17"/>
      <c r="H72" s="17">
        <f t="shared" si="16"/>
        <v>0</v>
      </c>
      <c r="I72" s="9" t="s">
        <v>10</v>
      </c>
      <c r="J72" s="103"/>
      <c r="K72" s="102"/>
    </row>
    <row r="73" spans="1:11" ht="24.75" thickBot="1" x14ac:dyDescent="0.3">
      <c r="A73" s="102"/>
      <c r="B73" s="17">
        <v>2970</v>
      </c>
      <c r="C73" s="15">
        <v>0</v>
      </c>
      <c r="D73" s="15">
        <v>0</v>
      </c>
      <c r="E73" s="17">
        <v>0</v>
      </c>
      <c r="F73" s="17">
        <v>0</v>
      </c>
      <c r="G73" s="17">
        <v>0</v>
      </c>
      <c r="H73" s="17">
        <f t="shared" si="16"/>
        <v>2970</v>
      </c>
      <c r="I73" s="9" t="s">
        <v>11</v>
      </c>
      <c r="J73" s="103"/>
      <c r="K73" s="102"/>
    </row>
    <row r="74" spans="1:11" ht="58.15" customHeight="1" thickBot="1" x14ac:dyDescent="0.3">
      <c r="A74" s="104"/>
      <c r="B74" s="17">
        <v>29.9</v>
      </c>
      <c r="C74" s="15">
        <v>0</v>
      </c>
      <c r="D74" s="15">
        <v>0</v>
      </c>
      <c r="E74" s="17">
        <v>0</v>
      </c>
      <c r="F74" s="17">
        <v>0</v>
      </c>
      <c r="G74" s="17">
        <v>0</v>
      </c>
      <c r="H74" s="17">
        <f t="shared" si="16"/>
        <v>29.9</v>
      </c>
      <c r="I74" s="9" t="s">
        <v>12</v>
      </c>
      <c r="J74" s="103"/>
      <c r="K74" s="104"/>
    </row>
    <row r="75" spans="1:11" ht="24.75" thickBot="1" x14ac:dyDescent="0.3">
      <c r="A75" s="101" t="s">
        <v>39</v>
      </c>
      <c r="B75" s="17">
        <v>0</v>
      </c>
      <c r="C75" s="15">
        <f t="shared" ref="C75:G75" si="23">SUM(C76:C78)</f>
        <v>3235.6</v>
      </c>
      <c r="D75" s="15">
        <f t="shared" si="23"/>
        <v>0</v>
      </c>
      <c r="E75" s="17">
        <f t="shared" si="23"/>
        <v>0</v>
      </c>
      <c r="F75" s="17">
        <f t="shared" si="23"/>
        <v>0</v>
      </c>
      <c r="G75" s="17">
        <f t="shared" si="23"/>
        <v>0</v>
      </c>
      <c r="H75" s="17">
        <f t="shared" si="16"/>
        <v>3235.6</v>
      </c>
      <c r="I75" s="9" t="s">
        <v>8</v>
      </c>
      <c r="J75" s="103" t="s">
        <v>24</v>
      </c>
      <c r="K75" s="101" t="s">
        <v>13</v>
      </c>
    </row>
    <row r="76" spans="1:11" ht="24.75" thickBot="1" x14ac:dyDescent="0.3">
      <c r="A76" s="102"/>
      <c r="B76" s="17"/>
      <c r="C76" s="15"/>
      <c r="D76" s="15"/>
      <c r="E76" s="17"/>
      <c r="F76" s="17"/>
      <c r="G76" s="17"/>
      <c r="H76" s="17">
        <f t="shared" si="16"/>
        <v>0</v>
      </c>
      <c r="I76" s="9" t="s">
        <v>10</v>
      </c>
      <c r="J76" s="103"/>
      <c r="K76" s="102"/>
    </row>
    <row r="77" spans="1:11" ht="24.75" thickBot="1" x14ac:dyDescent="0.3">
      <c r="A77" s="102"/>
      <c r="B77" s="17">
        <v>0</v>
      </c>
      <c r="C77" s="15">
        <v>3203.2</v>
      </c>
      <c r="D77" s="15">
        <v>0</v>
      </c>
      <c r="E77" s="17">
        <v>0</v>
      </c>
      <c r="F77" s="17">
        <v>0</v>
      </c>
      <c r="G77" s="17">
        <v>0</v>
      </c>
      <c r="H77" s="17">
        <f t="shared" si="16"/>
        <v>3203.2</v>
      </c>
      <c r="I77" s="9" t="s">
        <v>11</v>
      </c>
      <c r="J77" s="103"/>
      <c r="K77" s="102"/>
    </row>
    <row r="78" spans="1:11" ht="31.9" customHeight="1" thickBot="1" x14ac:dyDescent="0.3">
      <c r="A78" s="104"/>
      <c r="B78" s="17">
        <v>0</v>
      </c>
      <c r="C78" s="15">
        <v>32.4</v>
      </c>
      <c r="D78" s="15">
        <v>0</v>
      </c>
      <c r="E78" s="17">
        <v>0</v>
      </c>
      <c r="F78" s="17">
        <v>0</v>
      </c>
      <c r="G78" s="17">
        <v>0</v>
      </c>
      <c r="H78" s="17">
        <f t="shared" si="16"/>
        <v>32.4</v>
      </c>
      <c r="I78" s="9" t="s">
        <v>12</v>
      </c>
      <c r="J78" s="103"/>
      <c r="K78" s="104"/>
    </row>
    <row r="79" spans="1:11" ht="24.75" thickBot="1" x14ac:dyDescent="0.3">
      <c r="A79" s="101" t="s">
        <v>40</v>
      </c>
      <c r="B79" s="17">
        <f t="shared" ref="B79:G79" si="24">SUM(B80:B82)</f>
        <v>3617.7</v>
      </c>
      <c r="C79" s="15">
        <v>0</v>
      </c>
      <c r="D79" s="15">
        <f t="shared" si="24"/>
        <v>0</v>
      </c>
      <c r="E79" s="17">
        <f t="shared" si="24"/>
        <v>0</v>
      </c>
      <c r="F79" s="17">
        <f t="shared" si="24"/>
        <v>0</v>
      </c>
      <c r="G79" s="17">
        <f t="shared" si="24"/>
        <v>0</v>
      </c>
      <c r="H79" s="17">
        <f t="shared" si="16"/>
        <v>3617.7</v>
      </c>
      <c r="I79" s="9" t="s">
        <v>8</v>
      </c>
      <c r="J79" s="103" t="s">
        <v>24</v>
      </c>
      <c r="K79" s="101" t="s">
        <v>13</v>
      </c>
    </row>
    <row r="80" spans="1:11" ht="24.75" thickBot="1" x14ac:dyDescent="0.3">
      <c r="A80" s="102"/>
      <c r="B80" s="17"/>
      <c r="C80" s="15"/>
      <c r="D80" s="15"/>
      <c r="E80" s="17"/>
      <c r="F80" s="17"/>
      <c r="G80" s="17"/>
      <c r="H80" s="17">
        <f t="shared" si="16"/>
        <v>0</v>
      </c>
      <c r="I80" s="9" t="s">
        <v>10</v>
      </c>
      <c r="J80" s="103"/>
      <c r="K80" s="102"/>
    </row>
    <row r="81" spans="1:11" ht="24.75" thickBot="1" x14ac:dyDescent="0.3">
      <c r="A81" s="102"/>
      <c r="B81" s="17">
        <v>3581.6</v>
      </c>
      <c r="C81" s="15">
        <v>0</v>
      </c>
      <c r="D81" s="15">
        <v>0</v>
      </c>
      <c r="E81" s="17">
        <v>0</v>
      </c>
      <c r="F81" s="17">
        <v>0</v>
      </c>
      <c r="G81" s="17">
        <v>0</v>
      </c>
      <c r="H81" s="17">
        <f t="shared" si="16"/>
        <v>3581.6</v>
      </c>
      <c r="I81" s="9" t="s">
        <v>11</v>
      </c>
      <c r="J81" s="103"/>
      <c r="K81" s="102"/>
    </row>
    <row r="82" spans="1:11" ht="36" customHeight="1" thickBot="1" x14ac:dyDescent="0.3">
      <c r="A82" s="104"/>
      <c r="B82" s="17">
        <v>36.1</v>
      </c>
      <c r="C82" s="15">
        <v>0</v>
      </c>
      <c r="D82" s="15">
        <v>0</v>
      </c>
      <c r="E82" s="17">
        <v>0</v>
      </c>
      <c r="F82" s="17">
        <v>0</v>
      </c>
      <c r="G82" s="17">
        <v>0</v>
      </c>
      <c r="H82" s="17">
        <f t="shared" si="16"/>
        <v>36.1</v>
      </c>
      <c r="I82" s="9" t="s">
        <v>12</v>
      </c>
      <c r="J82" s="103"/>
      <c r="K82" s="104"/>
    </row>
    <row r="83" spans="1:11" ht="24.75" thickBot="1" x14ac:dyDescent="0.3">
      <c r="A83" s="101" t="s">
        <v>41</v>
      </c>
      <c r="B83" s="17">
        <f t="shared" ref="B83:G83" si="25">SUM(B84:B86)</f>
        <v>3617.7</v>
      </c>
      <c r="C83" s="15">
        <f t="shared" si="25"/>
        <v>0</v>
      </c>
      <c r="D83" s="15">
        <f t="shared" si="25"/>
        <v>0</v>
      </c>
      <c r="E83" s="17">
        <f t="shared" si="25"/>
        <v>0</v>
      </c>
      <c r="F83" s="17">
        <f t="shared" si="25"/>
        <v>0</v>
      </c>
      <c r="G83" s="17">
        <f t="shared" si="25"/>
        <v>0</v>
      </c>
      <c r="H83" s="17">
        <f t="shared" si="16"/>
        <v>3617.7</v>
      </c>
      <c r="I83" s="9" t="s">
        <v>8</v>
      </c>
      <c r="J83" s="103" t="s">
        <v>24</v>
      </c>
      <c r="K83" s="101" t="s">
        <v>13</v>
      </c>
    </row>
    <row r="84" spans="1:11" ht="24.75" thickBot="1" x14ac:dyDescent="0.3">
      <c r="A84" s="102"/>
      <c r="B84" s="17"/>
      <c r="C84" s="15"/>
      <c r="D84" s="15"/>
      <c r="E84" s="17"/>
      <c r="F84" s="17"/>
      <c r="G84" s="17"/>
      <c r="H84" s="17">
        <f t="shared" si="16"/>
        <v>0</v>
      </c>
      <c r="I84" s="9" t="s">
        <v>10</v>
      </c>
      <c r="J84" s="103"/>
      <c r="K84" s="102"/>
    </row>
    <row r="85" spans="1:11" ht="24.75" thickBot="1" x14ac:dyDescent="0.3">
      <c r="A85" s="102"/>
      <c r="B85" s="17">
        <v>3581.6</v>
      </c>
      <c r="C85" s="15">
        <v>0</v>
      </c>
      <c r="D85" s="15">
        <v>0</v>
      </c>
      <c r="E85" s="17">
        <v>0</v>
      </c>
      <c r="F85" s="17">
        <v>0</v>
      </c>
      <c r="G85" s="17">
        <v>0</v>
      </c>
      <c r="H85" s="17">
        <f t="shared" si="16"/>
        <v>3581.6</v>
      </c>
      <c r="I85" s="9" t="s">
        <v>11</v>
      </c>
      <c r="J85" s="103"/>
      <c r="K85" s="102"/>
    </row>
    <row r="86" spans="1:11" ht="34.15" customHeight="1" thickBot="1" x14ac:dyDescent="0.3">
      <c r="A86" s="104"/>
      <c r="B86" s="17">
        <v>36.1</v>
      </c>
      <c r="C86" s="15">
        <v>0</v>
      </c>
      <c r="D86" s="15">
        <v>0</v>
      </c>
      <c r="E86" s="17">
        <v>0</v>
      </c>
      <c r="F86" s="17">
        <v>0</v>
      </c>
      <c r="G86" s="17">
        <v>0</v>
      </c>
      <c r="H86" s="17">
        <f t="shared" si="16"/>
        <v>36.1</v>
      </c>
      <c r="I86" s="9" t="s">
        <v>12</v>
      </c>
      <c r="J86" s="103"/>
      <c r="K86" s="104"/>
    </row>
    <row r="87" spans="1:11" ht="24.75" thickBot="1" x14ac:dyDescent="0.3">
      <c r="A87" s="101" t="s">
        <v>42</v>
      </c>
      <c r="B87" s="17">
        <f t="shared" ref="B87:G87" si="26">SUM(B88:B90)</f>
        <v>0</v>
      </c>
      <c r="C87" s="15">
        <f>SUM(C88:C90)</f>
        <v>4787.8999999999996</v>
      </c>
      <c r="D87" s="15">
        <f t="shared" si="26"/>
        <v>0</v>
      </c>
      <c r="E87" s="17">
        <f t="shared" si="26"/>
        <v>0</v>
      </c>
      <c r="F87" s="17">
        <f t="shared" si="26"/>
        <v>0</v>
      </c>
      <c r="G87" s="17">
        <f t="shared" si="26"/>
        <v>0</v>
      </c>
      <c r="H87" s="17">
        <f t="shared" si="16"/>
        <v>4787.8999999999996</v>
      </c>
      <c r="I87" s="9" t="s">
        <v>8</v>
      </c>
      <c r="J87" s="103" t="s">
        <v>24</v>
      </c>
      <c r="K87" s="101" t="s">
        <v>13</v>
      </c>
    </row>
    <row r="88" spans="1:11" ht="24.75" thickBot="1" x14ac:dyDescent="0.3">
      <c r="A88" s="102"/>
      <c r="B88" s="17"/>
      <c r="C88" s="15"/>
      <c r="D88" s="15"/>
      <c r="E88" s="17"/>
      <c r="F88" s="17"/>
      <c r="G88" s="17"/>
      <c r="H88" s="17">
        <f t="shared" si="16"/>
        <v>0</v>
      </c>
      <c r="I88" s="9" t="s">
        <v>10</v>
      </c>
      <c r="J88" s="103"/>
      <c r="K88" s="102"/>
    </row>
    <row r="89" spans="1:11" ht="24.75" thickBot="1" x14ac:dyDescent="0.3">
      <c r="A89" s="102"/>
      <c r="B89" s="17">
        <v>0</v>
      </c>
      <c r="C89" s="15">
        <v>4740</v>
      </c>
      <c r="D89" s="15">
        <v>0</v>
      </c>
      <c r="E89" s="17">
        <v>0</v>
      </c>
      <c r="F89" s="17">
        <v>0</v>
      </c>
      <c r="G89" s="17">
        <v>0</v>
      </c>
      <c r="H89" s="17">
        <f t="shared" si="16"/>
        <v>4740</v>
      </c>
      <c r="I89" s="9" t="s">
        <v>11</v>
      </c>
      <c r="J89" s="103"/>
      <c r="K89" s="102"/>
    </row>
    <row r="90" spans="1:11" ht="80.45" customHeight="1" thickBot="1" x14ac:dyDescent="0.3">
      <c r="A90" s="104"/>
      <c r="B90" s="17">
        <v>0</v>
      </c>
      <c r="C90" s="15">
        <v>47.9</v>
      </c>
      <c r="D90" s="15">
        <v>0</v>
      </c>
      <c r="E90" s="17">
        <v>0</v>
      </c>
      <c r="F90" s="17">
        <v>0</v>
      </c>
      <c r="G90" s="17">
        <v>0</v>
      </c>
      <c r="H90" s="17">
        <f t="shared" si="16"/>
        <v>47.9</v>
      </c>
      <c r="I90" s="9" t="s">
        <v>12</v>
      </c>
      <c r="J90" s="103"/>
      <c r="K90" s="104"/>
    </row>
    <row r="91" spans="1:11" ht="24.75" thickBot="1" x14ac:dyDescent="0.3">
      <c r="A91" s="101" t="s">
        <v>43</v>
      </c>
      <c r="B91" s="17">
        <f t="shared" ref="B91:G91" si="27">SUM(B92:B94)</f>
        <v>0</v>
      </c>
      <c r="C91" s="15">
        <f t="shared" si="27"/>
        <v>3436.9</v>
      </c>
      <c r="D91" s="15">
        <f t="shared" si="27"/>
        <v>0</v>
      </c>
      <c r="E91" s="17">
        <f t="shared" si="27"/>
        <v>0</v>
      </c>
      <c r="F91" s="17">
        <f t="shared" si="27"/>
        <v>0</v>
      </c>
      <c r="G91" s="17">
        <f t="shared" si="27"/>
        <v>0</v>
      </c>
      <c r="H91" s="17">
        <f t="shared" si="16"/>
        <v>3436.9</v>
      </c>
      <c r="I91" s="9" t="s">
        <v>8</v>
      </c>
      <c r="J91" s="103" t="s">
        <v>24</v>
      </c>
      <c r="K91" s="101" t="s">
        <v>13</v>
      </c>
    </row>
    <row r="92" spans="1:11" ht="24.75" thickBot="1" x14ac:dyDescent="0.3">
      <c r="A92" s="102"/>
      <c r="B92" s="17">
        <v>0</v>
      </c>
      <c r="C92" s="15"/>
      <c r="D92" s="15"/>
      <c r="E92" s="17"/>
      <c r="F92" s="17"/>
      <c r="G92" s="17"/>
      <c r="H92" s="17">
        <f t="shared" si="16"/>
        <v>0</v>
      </c>
      <c r="I92" s="9" t="s">
        <v>10</v>
      </c>
      <c r="J92" s="103"/>
      <c r="K92" s="102"/>
    </row>
    <row r="93" spans="1:11" ht="24.75" thickBot="1" x14ac:dyDescent="0.3">
      <c r="A93" s="102"/>
      <c r="B93" s="17">
        <v>0</v>
      </c>
      <c r="C93" s="15">
        <v>3402.5</v>
      </c>
      <c r="D93" s="15">
        <v>0</v>
      </c>
      <c r="E93" s="17">
        <v>0</v>
      </c>
      <c r="F93" s="17">
        <v>0</v>
      </c>
      <c r="G93" s="17">
        <v>0</v>
      </c>
      <c r="H93" s="17">
        <f t="shared" si="16"/>
        <v>3402.5</v>
      </c>
      <c r="I93" s="9" t="s">
        <v>11</v>
      </c>
      <c r="J93" s="103"/>
      <c r="K93" s="102"/>
    </row>
    <row r="94" spans="1:11" ht="18.600000000000001" customHeight="1" thickBot="1" x14ac:dyDescent="0.3">
      <c r="A94" s="104"/>
      <c r="B94" s="17">
        <v>0</v>
      </c>
      <c r="C94" s="15">
        <v>34.4</v>
      </c>
      <c r="D94" s="15">
        <v>0</v>
      </c>
      <c r="E94" s="17">
        <v>0</v>
      </c>
      <c r="F94" s="17">
        <v>0</v>
      </c>
      <c r="G94" s="17">
        <v>0</v>
      </c>
      <c r="H94" s="17">
        <f t="shared" si="16"/>
        <v>34.4</v>
      </c>
      <c r="I94" s="9" t="s">
        <v>14</v>
      </c>
      <c r="J94" s="103"/>
      <c r="K94" s="104"/>
    </row>
    <row r="95" spans="1:11" ht="24.75" thickBot="1" x14ac:dyDescent="0.3">
      <c r="A95" s="101" t="s">
        <v>44</v>
      </c>
      <c r="B95" s="17">
        <f t="shared" ref="B95:G95" si="28">SUM(B96:B98)</f>
        <v>0</v>
      </c>
      <c r="C95" s="15">
        <f t="shared" si="28"/>
        <v>3235.6</v>
      </c>
      <c r="D95" s="15">
        <f t="shared" si="28"/>
        <v>0</v>
      </c>
      <c r="E95" s="17">
        <f t="shared" si="28"/>
        <v>0</v>
      </c>
      <c r="F95" s="17">
        <f t="shared" si="28"/>
        <v>0</v>
      </c>
      <c r="G95" s="17">
        <f t="shared" si="28"/>
        <v>0</v>
      </c>
      <c r="H95" s="17">
        <f t="shared" ref="H95:H150" si="29">SUM(B95:G95)</f>
        <v>3235.6</v>
      </c>
      <c r="I95" s="9" t="s">
        <v>8</v>
      </c>
      <c r="J95" s="103" t="s">
        <v>24</v>
      </c>
      <c r="K95" s="101" t="s">
        <v>13</v>
      </c>
    </row>
    <row r="96" spans="1:11" ht="24.75" thickBot="1" x14ac:dyDescent="0.3">
      <c r="A96" s="102"/>
      <c r="B96" s="17"/>
      <c r="C96" s="15"/>
      <c r="D96" s="15"/>
      <c r="E96" s="17"/>
      <c r="F96" s="17"/>
      <c r="G96" s="17"/>
      <c r="H96" s="17">
        <f t="shared" si="29"/>
        <v>0</v>
      </c>
      <c r="I96" s="9" t="s">
        <v>10</v>
      </c>
      <c r="J96" s="103"/>
      <c r="K96" s="102"/>
    </row>
    <row r="97" spans="1:11" ht="24.75" thickBot="1" x14ac:dyDescent="0.3">
      <c r="A97" s="102"/>
      <c r="B97" s="17">
        <v>0</v>
      </c>
      <c r="C97" s="15">
        <v>3203.2</v>
      </c>
      <c r="D97" s="15">
        <v>0</v>
      </c>
      <c r="E97" s="17">
        <v>0</v>
      </c>
      <c r="F97" s="17">
        <v>0</v>
      </c>
      <c r="G97" s="17">
        <v>0</v>
      </c>
      <c r="H97" s="17">
        <f t="shared" si="29"/>
        <v>3203.2</v>
      </c>
      <c r="I97" s="9" t="s">
        <v>11</v>
      </c>
      <c r="J97" s="103"/>
      <c r="K97" s="102"/>
    </row>
    <row r="98" spans="1:11" ht="19.149999999999999" customHeight="1" thickBot="1" x14ac:dyDescent="0.3">
      <c r="A98" s="104"/>
      <c r="B98" s="17">
        <v>0</v>
      </c>
      <c r="C98" s="15">
        <v>32.4</v>
      </c>
      <c r="D98" s="15">
        <v>0</v>
      </c>
      <c r="E98" s="17">
        <v>0</v>
      </c>
      <c r="F98" s="17">
        <v>0</v>
      </c>
      <c r="G98" s="17">
        <v>0</v>
      </c>
      <c r="H98" s="17">
        <f t="shared" si="29"/>
        <v>32.4</v>
      </c>
      <c r="I98" s="9" t="s">
        <v>12</v>
      </c>
      <c r="J98" s="103"/>
      <c r="K98" s="104"/>
    </row>
    <row r="99" spans="1:11" ht="24.75" thickBot="1" x14ac:dyDescent="0.3">
      <c r="A99" s="101" t="s">
        <v>45</v>
      </c>
      <c r="B99" s="17">
        <f t="shared" ref="B99:G99" si="30">SUM(B100:B102)</f>
        <v>0</v>
      </c>
      <c r="C99" s="15">
        <f t="shared" si="30"/>
        <v>7319.4</v>
      </c>
      <c r="D99" s="15">
        <f t="shared" si="30"/>
        <v>0</v>
      </c>
      <c r="E99" s="17">
        <f t="shared" si="30"/>
        <v>0</v>
      </c>
      <c r="F99" s="17">
        <f t="shared" si="30"/>
        <v>0</v>
      </c>
      <c r="G99" s="17">
        <f t="shared" si="30"/>
        <v>0</v>
      </c>
      <c r="H99" s="17">
        <f t="shared" si="29"/>
        <v>7319.4</v>
      </c>
      <c r="I99" s="9" t="s">
        <v>8</v>
      </c>
      <c r="J99" s="103" t="s">
        <v>24</v>
      </c>
      <c r="K99" s="101" t="s">
        <v>13</v>
      </c>
    </row>
    <row r="100" spans="1:11" ht="24.75" thickBot="1" x14ac:dyDescent="0.3">
      <c r="A100" s="102"/>
      <c r="B100" s="17"/>
      <c r="C100" s="15"/>
      <c r="D100" s="15"/>
      <c r="E100" s="17"/>
      <c r="F100" s="17"/>
      <c r="G100" s="17"/>
      <c r="H100" s="17">
        <f t="shared" si="29"/>
        <v>0</v>
      </c>
      <c r="I100" s="9" t="s">
        <v>10</v>
      </c>
      <c r="J100" s="103"/>
      <c r="K100" s="102"/>
    </row>
    <row r="101" spans="1:11" ht="24.75" thickBot="1" x14ac:dyDescent="0.3">
      <c r="A101" s="102"/>
      <c r="B101" s="17">
        <v>0</v>
      </c>
      <c r="C101" s="15">
        <v>7246.2</v>
      </c>
      <c r="D101" s="15">
        <v>0</v>
      </c>
      <c r="E101" s="17">
        <v>0</v>
      </c>
      <c r="F101" s="17">
        <v>0</v>
      </c>
      <c r="G101" s="17">
        <v>0</v>
      </c>
      <c r="H101" s="17">
        <f t="shared" si="29"/>
        <v>7246.2</v>
      </c>
      <c r="I101" s="9" t="s">
        <v>11</v>
      </c>
      <c r="J101" s="103"/>
      <c r="K101" s="102"/>
    </row>
    <row r="102" spans="1:11" ht="28.9" customHeight="1" thickBot="1" x14ac:dyDescent="0.3">
      <c r="A102" s="104"/>
      <c r="B102" s="17">
        <v>0</v>
      </c>
      <c r="C102" s="15">
        <v>73.2</v>
      </c>
      <c r="D102" s="15">
        <v>0</v>
      </c>
      <c r="E102" s="17">
        <v>0</v>
      </c>
      <c r="F102" s="17">
        <v>0</v>
      </c>
      <c r="G102" s="17">
        <v>0</v>
      </c>
      <c r="H102" s="17">
        <f t="shared" si="29"/>
        <v>73.2</v>
      </c>
      <c r="I102" s="9" t="s">
        <v>12</v>
      </c>
      <c r="J102" s="103"/>
      <c r="K102" s="104"/>
    </row>
    <row r="103" spans="1:11" ht="22.9" customHeight="1" thickBot="1" x14ac:dyDescent="0.3">
      <c r="A103" s="101" t="s">
        <v>46</v>
      </c>
      <c r="B103" s="17">
        <f t="shared" ref="B103:G103" si="31">SUM(B104:B106)</f>
        <v>0</v>
      </c>
      <c r="C103" s="15">
        <f t="shared" si="31"/>
        <v>3276.3</v>
      </c>
      <c r="D103" s="15">
        <f t="shared" si="31"/>
        <v>0</v>
      </c>
      <c r="E103" s="17">
        <f t="shared" si="31"/>
        <v>0</v>
      </c>
      <c r="F103" s="17">
        <f t="shared" si="31"/>
        <v>0</v>
      </c>
      <c r="G103" s="17">
        <f t="shared" si="31"/>
        <v>0</v>
      </c>
      <c r="H103" s="17">
        <f t="shared" si="29"/>
        <v>3276.3</v>
      </c>
      <c r="I103" s="9" t="s">
        <v>8</v>
      </c>
      <c r="J103" s="103" t="s">
        <v>24</v>
      </c>
      <c r="K103" s="101" t="s">
        <v>13</v>
      </c>
    </row>
    <row r="104" spans="1:11" ht="18.600000000000001" customHeight="1" thickBot="1" x14ac:dyDescent="0.3">
      <c r="A104" s="102"/>
      <c r="B104" s="17"/>
      <c r="C104" s="15"/>
      <c r="D104" s="15"/>
      <c r="E104" s="17"/>
      <c r="F104" s="17"/>
      <c r="G104" s="17"/>
      <c r="H104" s="17">
        <f t="shared" si="29"/>
        <v>0</v>
      </c>
      <c r="I104" s="9" t="s">
        <v>10</v>
      </c>
      <c r="J104" s="103"/>
      <c r="K104" s="102"/>
    </row>
    <row r="105" spans="1:11" ht="24.75" thickBot="1" x14ac:dyDescent="0.3">
      <c r="A105" s="102"/>
      <c r="B105" s="17">
        <v>0</v>
      </c>
      <c r="C105" s="15">
        <v>3243.5</v>
      </c>
      <c r="D105" s="15">
        <v>0</v>
      </c>
      <c r="E105" s="17">
        <v>0</v>
      </c>
      <c r="F105" s="17">
        <v>0</v>
      </c>
      <c r="G105" s="17">
        <v>0</v>
      </c>
      <c r="H105" s="17">
        <f t="shared" si="29"/>
        <v>3243.5</v>
      </c>
      <c r="I105" s="9" t="s">
        <v>11</v>
      </c>
      <c r="J105" s="103"/>
      <c r="K105" s="102"/>
    </row>
    <row r="106" spans="1:11" ht="20.45" customHeight="1" thickBot="1" x14ac:dyDescent="0.3">
      <c r="A106" s="104"/>
      <c r="B106" s="17">
        <v>0</v>
      </c>
      <c r="C106" s="15">
        <v>32.799999999999997</v>
      </c>
      <c r="D106" s="15">
        <v>0</v>
      </c>
      <c r="E106" s="17">
        <v>0</v>
      </c>
      <c r="F106" s="17">
        <v>0</v>
      </c>
      <c r="G106" s="17">
        <v>0</v>
      </c>
      <c r="H106" s="17">
        <f t="shared" si="29"/>
        <v>32.799999999999997</v>
      </c>
      <c r="I106" s="9" t="s">
        <v>12</v>
      </c>
      <c r="J106" s="103"/>
      <c r="K106" s="104"/>
    </row>
    <row r="107" spans="1:11" ht="27" customHeight="1" thickBot="1" x14ac:dyDescent="0.3">
      <c r="A107" s="101" t="s">
        <v>47</v>
      </c>
      <c r="B107" s="17">
        <f t="shared" ref="B107:G107" si="32">SUM(B108:B110)</f>
        <v>0</v>
      </c>
      <c r="C107" s="15">
        <f t="shared" si="32"/>
        <v>6577.8</v>
      </c>
      <c r="D107" s="15">
        <f t="shared" si="32"/>
        <v>0</v>
      </c>
      <c r="E107" s="17">
        <f t="shared" si="32"/>
        <v>0</v>
      </c>
      <c r="F107" s="17">
        <f t="shared" si="32"/>
        <v>0</v>
      </c>
      <c r="G107" s="17">
        <f t="shared" si="32"/>
        <v>0</v>
      </c>
      <c r="H107" s="17">
        <f t="shared" si="29"/>
        <v>6577.8</v>
      </c>
      <c r="I107" s="9" t="s">
        <v>8</v>
      </c>
      <c r="J107" s="103" t="s">
        <v>24</v>
      </c>
      <c r="K107" s="101" t="s">
        <v>13</v>
      </c>
    </row>
    <row r="108" spans="1:11" ht="24.75" thickBot="1" x14ac:dyDescent="0.3">
      <c r="A108" s="102"/>
      <c r="B108" s="17"/>
      <c r="C108" s="15"/>
      <c r="D108" s="15"/>
      <c r="E108" s="17"/>
      <c r="F108" s="17"/>
      <c r="G108" s="17"/>
      <c r="H108" s="17">
        <f t="shared" si="29"/>
        <v>0</v>
      </c>
      <c r="I108" s="9" t="s">
        <v>10</v>
      </c>
      <c r="J108" s="103"/>
      <c r="K108" s="102"/>
    </row>
    <row r="109" spans="1:11" ht="29.45" customHeight="1" thickBot="1" x14ac:dyDescent="0.3">
      <c r="A109" s="102"/>
      <c r="B109" s="17">
        <v>0</v>
      </c>
      <c r="C109" s="15">
        <v>6512</v>
      </c>
      <c r="D109" s="15">
        <v>0</v>
      </c>
      <c r="E109" s="17">
        <v>0</v>
      </c>
      <c r="F109" s="17">
        <v>0</v>
      </c>
      <c r="G109" s="17">
        <v>0</v>
      </c>
      <c r="H109" s="17">
        <f t="shared" si="29"/>
        <v>6512</v>
      </c>
      <c r="I109" s="9" t="s">
        <v>11</v>
      </c>
      <c r="J109" s="103"/>
      <c r="K109" s="102"/>
    </row>
    <row r="110" spans="1:11" ht="24.6" customHeight="1" thickBot="1" x14ac:dyDescent="0.3">
      <c r="A110" s="104"/>
      <c r="B110" s="17">
        <v>0</v>
      </c>
      <c r="C110" s="15">
        <v>65.8</v>
      </c>
      <c r="D110" s="15">
        <v>0</v>
      </c>
      <c r="E110" s="17">
        <v>0</v>
      </c>
      <c r="F110" s="17">
        <v>0</v>
      </c>
      <c r="G110" s="17">
        <v>0</v>
      </c>
      <c r="H110" s="17">
        <f t="shared" si="29"/>
        <v>65.8</v>
      </c>
      <c r="I110" s="9" t="s">
        <v>12</v>
      </c>
      <c r="J110" s="103"/>
      <c r="K110" s="104"/>
    </row>
    <row r="111" spans="1:11" ht="24.75" thickBot="1" x14ac:dyDescent="0.3">
      <c r="A111" s="101" t="s">
        <v>52</v>
      </c>
      <c r="B111" s="17">
        <f t="shared" ref="B111:G111" si="33">SUM(B112:B114)</f>
        <v>0</v>
      </c>
      <c r="C111" s="15">
        <f t="shared" si="33"/>
        <v>0</v>
      </c>
      <c r="D111" s="15">
        <f t="shared" si="33"/>
        <v>3599.3</v>
      </c>
      <c r="E111" s="17">
        <f t="shared" si="33"/>
        <v>0</v>
      </c>
      <c r="F111" s="17">
        <f t="shared" si="33"/>
        <v>0</v>
      </c>
      <c r="G111" s="17">
        <f t="shared" si="33"/>
        <v>0</v>
      </c>
      <c r="H111" s="17">
        <f t="shared" si="29"/>
        <v>3599.3</v>
      </c>
      <c r="I111" s="9" t="s">
        <v>8</v>
      </c>
      <c r="J111" s="103" t="s">
        <v>24</v>
      </c>
      <c r="K111" s="101" t="s">
        <v>13</v>
      </c>
    </row>
    <row r="112" spans="1:11" ht="24.75" thickBot="1" x14ac:dyDescent="0.3">
      <c r="A112" s="102"/>
      <c r="B112" s="17"/>
      <c r="C112" s="15"/>
      <c r="D112" s="42">
        <v>3523.9</v>
      </c>
      <c r="E112" s="17"/>
      <c r="F112" s="17"/>
      <c r="G112" s="17"/>
      <c r="H112" s="17">
        <f t="shared" si="29"/>
        <v>3523.9</v>
      </c>
      <c r="I112" s="9" t="s">
        <v>10</v>
      </c>
      <c r="J112" s="103"/>
      <c r="K112" s="102"/>
    </row>
    <row r="113" spans="1:11" ht="24.75" thickBot="1" x14ac:dyDescent="0.3">
      <c r="A113" s="102"/>
      <c r="B113" s="17">
        <v>0</v>
      </c>
      <c r="C113" s="15">
        <v>0</v>
      </c>
      <c r="D113" s="15">
        <v>0</v>
      </c>
      <c r="E113" s="17">
        <v>0</v>
      </c>
      <c r="F113" s="17">
        <v>0</v>
      </c>
      <c r="G113" s="17">
        <v>0</v>
      </c>
      <c r="H113" s="17">
        <f t="shared" si="29"/>
        <v>0</v>
      </c>
      <c r="I113" s="9" t="s">
        <v>11</v>
      </c>
      <c r="J113" s="103"/>
      <c r="K113" s="102"/>
    </row>
    <row r="114" spans="1:11" ht="18" customHeight="1" thickBot="1" x14ac:dyDescent="0.3">
      <c r="A114" s="104"/>
      <c r="B114" s="17">
        <v>0</v>
      </c>
      <c r="C114" s="15">
        <v>0</v>
      </c>
      <c r="D114" s="15">
        <v>75.400000000000006</v>
      </c>
      <c r="E114" s="17">
        <v>0</v>
      </c>
      <c r="F114" s="17">
        <v>0</v>
      </c>
      <c r="G114" s="17">
        <v>0</v>
      </c>
      <c r="H114" s="17">
        <f t="shared" si="29"/>
        <v>75.400000000000006</v>
      </c>
      <c r="I114" s="9" t="s">
        <v>12</v>
      </c>
      <c r="J114" s="103"/>
      <c r="K114" s="104"/>
    </row>
    <row r="115" spans="1:11" ht="24.75" thickBot="1" x14ac:dyDescent="0.3">
      <c r="A115" s="101" t="s">
        <v>48</v>
      </c>
      <c r="B115" s="17">
        <f t="shared" ref="B115:G115" si="34">SUM(B116:B118)</f>
        <v>0</v>
      </c>
      <c r="C115" s="15">
        <f t="shared" si="34"/>
        <v>0</v>
      </c>
      <c r="D115" s="15">
        <f t="shared" si="34"/>
        <v>4443.6000000000004</v>
      </c>
      <c r="E115" s="17">
        <f t="shared" si="34"/>
        <v>0</v>
      </c>
      <c r="F115" s="17">
        <f t="shared" si="34"/>
        <v>0</v>
      </c>
      <c r="G115" s="17">
        <f t="shared" si="34"/>
        <v>0</v>
      </c>
      <c r="H115" s="17">
        <f t="shared" si="29"/>
        <v>4443.6000000000004</v>
      </c>
      <c r="I115" s="9" t="s">
        <v>8</v>
      </c>
      <c r="J115" s="103" t="s">
        <v>24</v>
      </c>
      <c r="K115" s="101" t="s">
        <v>13</v>
      </c>
    </row>
    <row r="116" spans="1:11" ht="24.75" thickBot="1" x14ac:dyDescent="0.3">
      <c r="A116" s="102"/>
      <c r="B116" s="17"/>
      <c r="C116" s="15"/>
      <c r="D116" s="15"/>
      <c r="E116" s="17"/>
      <c r="F116" s="17"/>
      <c r="G116" s="17"/>
      <c r="H116" s="17">
        <f t="shared" si="29"/>
        <v>0</v>
      </c>
      <c r="I116" s="9" t="s">
        <v>10</v>
      </c>
      <c r="J116" s="103"/>
      <c r="K116" s="102"/>
    </row>
    <row r="117" spans="1:11" ht="24.75" thickBot="1" x14ac:dyDescent="0.3">
      <c r="A117" s="102"/>
      <c r="B117" s="17">
        <v>0</v>
      </c>
      <c r="C117" s="15">
        <v>0</v>
      </c>
      <c r="D117" s="15">
        <v>4400.1000000000004</v>
      </c>
      <c r="E117" s="17">
        <v>0</v>
      </c>
      <c r="F117" s="17">
        <v>0</v>
      </c>
      <c r="G117" s="17">
        <v>0</v>
      </c>
      <c r="H117" s="17">
        <f t="shared" si="29"/>
        <v>4400.1000000000004</v>
      </c>
      <c r="I117" s="9" t="s">
        <v>11</v>
      </c>
      <c r="J117" s="103"/>
      <c r="K117" s="102"/>
    </row>
    <row r="118" spans="1:11" ht="31.15" customHeight="1" thickBot="1" x14ac:dyDescent="0.3">
      <c r="A118" s="104"/>
      <c r="B118" s="17">
        <v>0</v>
      </c>
      <c r="C118" s="15">
        <v>0</v>
      </c>
      <c r="D118" s="15">
        <v>43.5</v>
      </c>
      <c r="E118" s="17">
        <v>0</v>
      </c>
      <c r="F118" s="17">
        <v>0</v>
      </c>
      <c r="G118" s="17">
        <v>0</v>
      </c>
      <c r="H118" s="17">
        <f t="shared" si="29"/>
        <v>43.5</v>
      </c>
      <c r="I118" s="9" t="s">
        <v>12</v>
      </c>
      <c r="J118" s="103"/>
      <c r="K118" s="104"/>
    </row>
    <row r="119" spans="1:11" ht="24.75" thickBot="1" x14ac:dyDescent="0.3">
      <c r="A119" s="101" t="s">
        <v>49</v>
      </c>
      <c r="B119" s="17">
        <f t="shared" ref="B119:G119" si="35">SUM(B120:B122)</f>
        <v>0</v>
      </c>
      <c r="C119" s="15">
        <f t="shared" si="35"/>
        <v>0</v>
      </c>
      <c r="D119" s="15">
        <f t="shared" si="35"/>
        <v>4223.8</v>
      </c>
      <c r="E119" s="17">
        <f t="shared" si="35"/>
        <v>0</v>
      </c>
      <c r="F119" s="17">
        <f t="shared" si="35"/>
        <v>0</v>
      </c>
      <c r="G119" s="17">
        <f t="shared" si="35"/>
        <v>0</v>
      </c>
      <c r="H119" s="17">
        <f t="shared" si="29"/>
        <v>4223.8</v>
      </c>
      <c r="I119" s="9" t="s">
        <v>8</v>
      </c>
      <c r="J119" s="103" t="s">
        <v>24</v>
      </c>
      <c r="K119" s="101" t="s">
        <v>13</v>
      </c>
    </row>
    <row r="120" spans="1:11" ht="24.75" thickBot="1" x14ac:dyDescent="0.3">
      <c r="A120" s="102"/>
      <c r="B120" s="17"/>
      <c r="C120" s="15"/>
      <c r="D120" s="16">
        <v>4136.5</v>
      </c>
      <c r="E120" s="17"/>
      <c r="F120" s="17"/>
      <c r="G120" s="17"/>
      <c r="H120" s="17">
        <f t="shared" si="29"/>
        <v>4136.5</v>
      </c>
      <c r="I120" s="9" t="s">
        <v>10</v>
      </c>
      <c r="J120" s="103"/>
      <c r="K120" s="102"/>
    </row>
    <row r="121" spans="1:11" ht="24.75" thickBot="1" x14ac:dyDescent="0.3">
      <c r="A121" s="102"/>
      <c r="B121" s="17">
        <v>0</v>
      </c>
      <c r="C121" s="15">
        <v>0</v>
      </c>
      <c r="D121" s="15">
        <v>0</v>
      </c>
      <c r="E121" s="17">
        <v>0</v>
      </c>
      <c r="F121" s="17">
        <v>0</v>
      </c>
      <c r="G121" s="17">
        <v>0</v>
      </c>
      <c r="H121" s="17">
        <f t="shared" si="29"/>
        <v>0</v>
      </c>
      <c r="I121" s="9" t="s">
        <v>11</v>
      </c>
      <c r="J121" s="103"/>
      <c r="K121" s="102"/>
    </row>
    <row r="122" spans="1:11" ht="33.6" customHeight="1" thickBot="1" x14ac:dyDescent="0.3">
      <c r="A122" s="104"/>
      <c r="B122" s="17">
        <v>0</v>
      </c>
      <c r="C122" s="15">
        <v>0</v>
      </c>
      <c r="D122" s="15">
        <v>87.3</v>
      </c>
      <c r="E122" s="17">
        <v>0</v>
      </c>
      <c r="F122" s="17">
        <v>0</v>
      </c>
      <c r="G122" s="17">
        <v>0</v>
      </c>
      <c r="H122" s="17">
        <f t="shared" si="29"/>
        <v>87.3</v>
      </c>
      <c r="I122" s="9" t="s">
        <v>12</v>
      </c>
      <c r="J122" s="103"/>
      <c r="K122" s="104"/>
    </row>
    <row r="123" spans="1:11" ht="24.75" thickBot="1" x14ac:dyDescent="0.3">
      <c r="A123" s="101" t="s">
        <v>50</v>
      </c>
      <c r="B123" s="17">
        <f t="shared" ref="B123" si="36">SUM(B124:B126)</f>
        <v>0</v>
      </c>
      <c r="C123" s="15">
        <v>0</v>
      </c>
      <c r="D123" s="15">
        <f t="shared" ref="D123:G123" si="37">SUM(D124:D126)</f>
        <v>38446.6</v>
      </c>
      <c r="E123" s="17">
        <f t="shared" si="37"/>
        <v>0</v>
      </c>
      <c r="F123" s="17">
        <f t="shared" si="37"/>
        <v>0</v>
      </c>
      <c r="G123" s="17">
        <f t="shared" si="37"/>
        <v>0</v>
      </c>
      <c r="H123" s="17">
        <f t="shared" si="29"/>
        <v>38446.6</v>
      </c>
      <c r="I123" s="9" t="s">
        <v>8</v>
      </c>
      <c r="J123" s="103" t="s">
        <v>24</v>
      </c>
      <c r="K123" s="101" t="s">
        <v>13</v>
      </c>
    </row>
    <row r="124" spans="1:11" ht="24.75" thickBot="1" x14ac:dyDescent="0.3">
      <c r="A124" s="102"/>
      <c r="B124" s="17"/>
      <c r="C124" s="15"/>
      <c r="D124" s="15"/>
      <c r="E124" s="17"/>
      <c r="F124" s="17"/>
      <c r="G124" s="17"/>
      <c r="H124" s="17">
        <f t="shared" si="29"/>
        <v>0</v>
      </c>
      <c r="I124" s="9" t="s">
        <v>10</v>
      </c>
      <c r="J124" s="103"/>
      <c r="K124" s="102"/>
    </row>
    <row r="125" spans="1:11" ht="24.75" thickBot="1" x14ac:dyDescent="0.3">
      <c r="A125" s="102"/>
      <c r="B125" s="17">
        <v>0</v>
      </c>
      <c r="C125" s="15">
        <v>0</v>
      </c>
      <c r="D125" s="42">
        <v>38109.9</v>
      </c>
      <c r="E125" s="17">
        <v>0</v>
      </c>
      <c r="F125" s="17">
        <v>0</v>
      </c>
      <c r="G125" s="17">
        <v>0</v>
      </c>
      <c r="H125" s="17">
        <f t="shared" si="29"/>
        <v>38109.9</v>
      </c>
      <c r="I125" s="9" t="s">
        <v>11</v>
      </c>
      <c r="J125" s="103"/>
      <c r="K125" s="102"/>
    </row>
    <row r="126" spans="1:11" ht="85.9" customHeight="1" thickBot="1" x14ac:dyDescent="0.3">
      <c r="A126" s="104"/>
      <c r="B126" s="17">
        <v>0</v>
      </c>
      <c r="C126" s="15">
        <v>0</v>
      </c>
      <c r="D126" s="42">
        <v>336.7</v>
      </c>
      <c r="E126" s="17">
        <v>0</v>
      </c>
      <c r="F126" s="17">
        <v>0</v>
      </c>
      <c r="G126" s="17">
        <v>0</v>
      </c>
      <c r="H126" s="17">
        <f t="shared" si="29"/>
        <v>336.7</v>
      </c>
      <c r="I126" s="9" t="s">
        <v>12</v>
      </c>
      <c r="J126" s="103"/>
      <c r="K126" s="104"/>
    </row>
    <row r="127" spans="1:11" ht="24.75" thickBot="1" x14ac:dyDescent="0.3">
      <c r="A127" s="101" t="s">
        <v>62</v>
      </c>
      <c r="B127" s="17">
        <f t="shared" ref="B127" si="38">SUM(B128:B130)</f>
        <v>0</v>
      </c>
      <c r="C127" s="15">
        <v>0</v>
      </c>
      <c r="D127" s="17">
        <f t="shared" ref="D127:G127" si="39">SUM(D128:D130)</f>
        <v>6073.8</v>
      </c>
      <c r="E127" s="17">
        <f t="shared" si="39"/>
        <v>0</v>
      </c>
      <c r="F127" s="17">
        <f t="shared" si="39"/>
        <v>0</v>
      </c>
      <c r="G127" s="17">
        <f t="shared" si="39"/>
        <v>0</v>
      </c>
      <c r="H127" s="17">
        <f t="shared" si="29"/>
        <v>6073.8</v>
      </c>
      <c r="I127" s="9" t="s">
        <v>8</v>
      </c>
      <c r="J127" s="103" t="s">
        <v>24</v>
      </c>
      <c r="K127" s="101" t="s">
        <v>61</v>
      </c>
    </row>
    <row r="128" spans="1:11" ht="24.75" thickBot="1" x14ac:dyDescent="0.3">
      <c r="A128" s="102"/>
      <c r="B128" s="17"/>
      <c r="C128" s="15"/>
      <c r="D128" s="15"/>
      <c r="E128" s="17"/>
      <c r="F128" s="17"/>
      <c r="G128" s="17"/>
      <c r="H128" s="17">
        <f t="shared" si="29"/>
        <v>0</v>
      </c>
      <c r="I128" s="9" t="s">
        <v>10</v>
      </c>
      <c r="J128" s="103"/>
      <c r="K128" s="102"/>
    </row>
    <row r="129" spans="1:11" ht="24.75" thickBot="1" x14ac:dyDescent="0.3">
      <c r="A129" s="102"/>
      <c r="B129" s="17">
        <v>0</v>
      </c>
      <c r="C129" s="15">
        <v>0</v>
      </c>
      <c r="D129" s="42">
        <v>6012.2</v>
      </c>
      <c r="E129" s="17">
        <v>0</v>
      </c>
      <c r="F129" s="17">
        <v>0</v>
      </c>
      <c r="G129" s="17">
        <v>0</v>
      </c>
      <c r="H129" s="17">
        <f t="shared" si="29"/>
        <v>6012.2</v>
      </c>
      <c r="I129" s="9" t="s">
        <v>11</v>
      </c>
      <c r="J129" s="103"/>
      <c r="K129" s="102"/>
    </row>
    <row r="130" spans="1:11" ht="32.450000000000003" customHeight="1" thickBot="1" x14ac:dyDescent="0.3">
      <c r="A130" s="104"/>
      <c r="B130" s="17">
        <v>0</v>
      </c>
      <c r="C130" s="15">
        <v>0</v>
      </c>
      <c r="D130" s="15">
        <v>61.6</v>
      </c>
      <c r="E130" s="17">
        <v>0</v>
      </c>
      <c r="F130" s="17">
        <v>0</v>
      </c>
      <c r="G130" s="17">
        <v>0</v>
      </c>
      <c r="H130" s="17">
        <f t="shared" si="29"/>
        <v>61.6</v>
      </c>
      <c r="I130" s="9" t="s">
        <v>12</v>
      </c>
      <c r="J130" s="103"/>
      <c r="K130" s="104"/>
    </row>
    <row r="131" spans="1:11" ht="24.75" thickBot="1" x14ac:dyDescent="0.3">
      <c r="A131" s="101" t="s">
        <v>68</v>
      </c>
      <c r="B131" s="17">
        <f t="shared" ref="B131" si="40">SUM(B132:B134)</f>
        <v>0</v>
      </c>
      <c r="C131" s="15">
        <v>0</v>
      </c>
      <c r="D131" s="17">
        <f t="shared" ref="D131:G131" si="41">SUM(D132:D134)</f>
        <v>4832.3</v>
      </c>
      <c r="E131" s="17">
        <f t="shared" si="41"/>
        <v>0</v>
      </c>
      <c r="F131" s="17">
        <f t="shared" si="41"/>
        <v>0</v>
      </c>
      <c r="G131" s="17">
        <f t="shared" si="41"/>
        <v>0</v>
      </c>
      <c r="H131" s="17">
        <f t="shared" si="29"/>
        <v>4832.3</v>
      </c>
      <c r="I131" s="9" t="s">
        <v>8</v>
      </c>
      <c r="J131" s="103" t="s">
        <v>24</v>
      </c>
      <c r="K131" s="101" t="s">
        <v>61</v>
      </c>
    </row>
    <row r="132" spans="1:11" ht="24.75" thickBot="1" x14ac:dyDescent="0.3">
      <c r="A132" s="102"/>
      <c r="B132" s="17"/>
      <c r="C132" s="15"/>
      <c r="D132" s="15"/>
      <c r="E132" s="17"/>
      <c r="F132" s="17"/>
      <c r="G132" s="17"/>
      <c r="H132" s="17">
        <f t="shared" si="29"/>
        <v>0</v>
      </c>
      <c r="I132" s="9" t="s">
        <v>10</v>
      </c>
      <c r="J132" s="103"/>
      <c r="K132" s="102"/>
    </row>
    <row r="133" spans="1:11" ht="24.75" thickBot="1" x14ac:dyDescent="0.3">
      <c r="A133" s="102"/>
      <c r="B133" s="17">
        <v>0</v>
      </c>
      <c r="C133" s="15">
        <v>0</v>
      </c>
      <c r="D133" s="15">
        <v>4784</v>
      </c>
      <c r="E133" s="17">
        <v>0</v>
      </c>
      <c r="F133" s="17">
        <v>0</v>
      </c>
      <c r="G133" s="17">
        <v>0</v>
      </c>
      <c r="H133" s="17">
        <f t="shared" si="29"/>
        <v>4784</v>
      </c>
      <c r="I133" s="9" t="s">
        <v>11</v>
      </c>
      <c r="J133" s="103"/>
      <c r="K133" s="102"/>
    </row>
    <row r="134" spans="1:11" ht="30.6" customHeight="1" thickBot="1" x14ac:dyDescent="0.3">
      <c r="A134" s="104"/>
      <c r="B134" s="17">
        <v>0</v>
      </c>
      <c r="C134" s="15">
        <v>0</v>
      </c>
      <c r="D134" s="15">
        <v>48.3</v>
      </c>
      <c r="E134" s="17">
        <v>0</v>
      </c>
      <c r="F134" s="17">
        <v>0</v>
      </c>
      <c r="G134" s="17">
        <v>0</v>
      </c>
      <c r="H134" s="17">
        <f t="shared" si="29"/>
        <v>48.3</v>
      </c>
      <c r="I134" s="9" t="s">
        <v>12</v>
      </c>
      <c r="J134" s="103"/>
      <c r="K134" s="104"/>
    </row>
    <row r="135" spans="1:11" ht="24.75" thickBot="1" x14ac:dyDescent="0.3">
      <c r="A135" s="101" t="s">
        <v>69</v>
      </c>
      <c r="B135" s="17">
        <f t="shared" ref="B135" si="42">SUM(B136:B138)</f>
        <v>0</v>
      </c>
      <c r="C135" s="15">
        <v>0</v>
      </c>
      <c r="D135" s="17">
        <f t="shared" ref="D135:G135" si="43">SUM(D136:D138)</f>
        <v>3813.7999999999997</v>
      </c>
      <c r="E135" s="17">
        <f t="shared" si="43"/>
        <v>0</v>
      </c>
      <c r="F135" s="17">
        <f t="shared" si="43"/>
        <v>0</v>
      </c>
      <c r="G135" s="17">
        <f t="shared" si="43"/>
        <v>0</v>
      </c>
      <c r="H135" s="17">
        <f t="shared" si="29"/>
        <v>3813.7999999999997</v>
      </c>
      <c r="I135" s="9" t="s">
        <v>8</v>
      </c>
      <c r="J135" s="103" t="s">
        <v>24</v>
      </c>
      <c r="K135" s="101" t="s">
        <v>61</v>
      </c>
    </row>
    <row r="136" spans="1:11" ht="24.75" thickBot="1" x14ac:dyDescent="0.3">
      <c r="A136" s="102"/>
      <c r="B136" s="17"/>
      <c r="C136" s="15"/>
      <c r="D136" s="15"/>
      <c r="E136" s="17"/>
      <c r="F136" s="17"/>
      <c r="G136" s="17"/>
      <c r="H136" s="17">
        <f t="shared" si="29"/>
        <v>0</v>
      </c>
      <c r="I136" s="9" t="s">
        <v>10</v>
      </c>
      <c r="J136" s="103"/>
      <c r="K136" s="102"/>
    </row>
    <row r="137" spans="1:11" ht="24.75" thickBot="1" x14ac:dyDescent="0.3">
      <c r="A137" s="102"/>
      <c r="B137" s="17">
        <v>0</v>
      </c>
      <c r="C137" s="15">
        <v>0</v>
      </c>
      <c r="D137" s="15">
        <v>3775.7</v>
      </c>
      <c r="E137" s="17">
        <v>0</v>
      </c>
      <c r="F137" s="17">
        <v>0</v>
      </c>
      <c r="G137" s="17">
        <v>0</v>
      </c>
      <c r="H137" s="17">
        <f t="shared" si="29"/>
        <v>3775.7</v>
      </c>
      <c r="I137" s="9" t="s">
        <v>11</v>
      </c>
      <c r="J137" s="103"/>
      <c r="K137" s="102"/>
    </row>
    <row r="138" spans="1:11" ht="36.6" customHeight="1" thickBot="1" x14ac:dyDescent="0.3">
      <c r="A138" s="104"/>
      <c r="B138" s="17">
        <v>0</v>
      </c>
      <c r="C138" s="15">
        <v>0</v>
      </c>
      <c r="D138" s="15">
        <v>38.1</v>
      </c>
      <c r="E138" s="17">
        <v>0</v>
      </c>
      <c r="F138" s="17">
        <v>0</v>
      </c>
      <c r="G138" s="17">
        <v>0</v>
      </c>
      <c r="H138" s="17">
        <f t="shared" si="29"/>
        <v>38.1</v>
      </c>
      <c r="I138" s="9" t="s">
        <v>12</v>
      </c>
      <c r="J138" s="103"/>
      <c r="K138" s="104"/>
    </row>
    <row r="139" spans="1:11" ht="24.75" thickBot="1" x14ac:dyDescent="0.3">
      <c r="A139" s="101" t="s">
        <v>70</v>
      </c>
      <c r="B139" s="17">
        <f t="shared" ref="B139" si="44">SUM(B140:B142)</f>
        <v>0</v>
      </c>
      <c r="C139" s="15">
        <v>0</v>
      </c>
      <c r="D139" s="17">
        <f t="shared" ref="D139:G139" si="45">SUM(D140:D142)</f>
        <v>4483.3</v>
      </c>
      <c r="E139" s="17">
        <f t="shared" si="45"/>
        <v>0</v>
      </c>
      <c r="F139" s="17">
        <f t="shared" si="45"/>
        <v>0</v>
      </c>
      <c r="G139" s="17">
        <f t="shared" si="45"/>
        <v>0</v>
      </c>
      <c r="H139" s="17">
        <f t="shared" si="29"/>
        <v>4483.3</v>
      </c>
      <c r="I139" s="9" t="s">
        <v>8</v>
      </c>
      <c r="J139" s="103" t="s">
        <v>24</v>
      </c>
      <c r="K139" s="101" t="s">
        <v>61</v>
      </c>
    </row>
    <row r="140" spans="1:11" ht="24.75" thickBot="1" x14ac:dyDescent="0.3">
      <c r="A140" s="102"/>
      <c r="B140" s="17"/>
      <c r="C140" s="15"/>
      <c r="D140" s="15"/>
      <c r="E140" s="17"/>
      <c r="F140" s="17"/>
      <c r="G140" s="17"/>
      <c r="H140" s="17">
        <f t="shared" si="29"/>
        <v>0</v>
      </c>
      <c r="I140" s="9" t="s">
        <v>10</v>
      </c>
      <c r="J140" s="103"/>
      <c r="K140" s="102"/>
    </row>
    <row r="141" spans="1:11" ht="24.75" thickBot="1" x14ac:dyDescent="0.3">
      <c r="A141" s="102"/>
      <c r="B141" s="17">
        <v>0</v>
      </c>
      <c r="C141" s="15">
        <v>0</v>
      </c>
      <c r="D141" s="15">
        <v>4438.5</v>
      </c>
      <c r="E141" s="17">
        <v>0</v>
      </c>
      <c r="F141" s="17">
        <v>0</v>
      </c>
      <c r="G141" s="17">
        <v>0</v>
      </c>
      <c r="H141" s="17">
        <f t="shared" si="29"/>
        <v>4438.5</v>
      </c>
      <c r="I141" s="9" t="s">
        <v>11</v>
      </c>
      <c r="J141" s="103"/>
      <c r="K141" s="102"/>
    </row>
    <row r="142" spans="1:11" ht="82.15" customHeight="1" thickBot="1" x14ac:dyDescent="0.3">
      <c r="A142" s="104"/>
      <c r="B142" s="17">
        <v>0</v>
      </c>
      <c r="C142" s="15">
        <v>0</v>
      </c>
      <c r="D142" s="15">
        <v>44.8</v>
      </c>
      <c r="E142" s="17">
        <v>0</v>
      </c>
      <c r="F142" s="17">
        <v>0</v>
      </c>
      <c r="G142" s="17">
        <v>0</v>
      </c>
      <c r="H142" s="17">
        <f t="shared" si="29"/>
        <v>44.8</v>
      </c>
      <c r="I142" s="9" t="s">
        <v>12</v>
      </c>
      <c r="J142" s="103"/>
      <c r="K142" s="104"/>
    </row>
    <row r="143" spans="1:11" ht="24.75" thickBot="1" x14ac:dyDescent="0.3">
      <c r="A143" s="101" t="s">
        <v>71</v>
      </c>
      <c r="B143" s="17">
        <f t="shared" ref="B143" si="46">SUM(B144:B146)</f>
        <v>0</v>
      </c>
      <c r="C143" s="15">
        <v>0</v>
      </c>
      <c r="D143" s="17">
        <f t="shared" ref="D143:G143" si="47">SUM(D144:D146)</f>
        <v>4260.7000000000007</v>
      </c>
      <c r="E143" s="17">
        <f t="shared" si="47"/>
        <v>0</v>
      </c>
      <c r="F143" s="17">
        <f t="shared" si="47"/>
        <v>0</v>
      </c>
      <c r="G143" s="17">
        <f t="shared" si="47"/>
        <v>0</v>
      </c>
      <c r="H143" s="17">
        <f t="shared" si="29"/>
        <v>4260.7000000000007</v>
      </c>
      <c r="I143" s="9" t="s">
        <v>8</v>
      </c>
      <c r="J143" s="103" t="s">
        <v>24</v>
      </c>
      <c r="K143" s="101" t="s">
        <v>61</v>
      </c>
    </row>
    <row r="144" spans="1:11" ht="24.75" thickBot="1" x14ac:dyDescent="0.3">
      <c r="A144" s="102"/>
      <c r="B144" s="17"/>
      <c r="C144" s="15"/>
      <c r="D144" s="15"/>
      <c r="E144" s="17"/>
      <c r="F144" s="17"/>
      <c r="G144" s="17"/>
      <c r="H144" s="17">
        <f t="shared" si="29"/>
        <v>0</v>
      </c>
      <c r="I144" s="9" t="s">
        <v>10</v>
      </c>
      <c r="J144" s="103"/>
      <c r="K144" s="102"/>
    </row>
    <row r="145" spans="1:11" ht="24.75" thickBot="1" x14ac:dyDescent="0.3">
      <c r="A145" s="102"/>
      <c r="B145" s="17">
        <v>0</v>
      </c>
      <c r="C145" s="15">
        <v>0</v>
      </c>
      <c r="D145" s="15">
        <v>4218.1000000000004</v>
      </c>
      <c r="E145" s="17">
        <v>0</v>
      </c>
      <c r="F145" s="17">
        <v>0</v>
      </c>
      <c r="G145" s="17">
        <v>0</v>
      </c>
      <c r="H145" s="17">
        <f t="shared" si="29"/>
        <v>4218.1000000000004</v>
      </c>
      <c r="I145" s="9" t="s">
        <v>11</v>
      </c>
      <c r="J145" s="103"/>
      <c r="K145" s="102"/>
    </row>
    <row r="146" spans="1:11" ht="30" customHeight="1" thickBot="1" x14ac:dyDescent="0.3">
      <c r="A146" s="104"/>
      <c r="B146" s="17">
        <v>0</v>
      </c>
      <c r="C146" s="15">
        <v>0</v>
      </c>
      <c r="D146" s="15">
        <v>42.6</v>
      </c>
      <c r="E146" s="17">
        <v>0</v>
      </c>
      <c r="F146" s="17">
        <v>0</v>
      </c>
      <c r="G146" s="17">
        <v>0</v>
      </c>
      <c r="H146" s="17">
        <f t="shared" si="29"/>
        <v>42.6</v>
      </c>
      <c r="I146" s="9" t="s">
        <v>12</v>
      </c>
      <c r="J146" s="103"/>
      <c r="K146" s="104"/>
    </row>
    <row r="147" spans="1:11" ht="24.75" thickBot="1" x14ac:dyDescent="0.3">
      <c r="A147" s="101" t="s">
        <v>72</v>
      </c>
      <c r="B147" s="17">
        <f t="shared" ref="B147" si="48">SUM(B148:B150)</f>
        <v>0</v>
      </c>
      <c r="C147" s="15">
        <v>0</v>
      </c>
      <c r="D147" s="17">
        <f t="shared" ref="D147:G147" si="49">SUM(D148:D150)</f>
        <v>1830.3</v>
      </c>
      <c r="E147" s="17">
        <f t="shared" si="49"/>
        <v>0</v>
      </c>
      <c r="F147" s="17">
        <f t="shared" si="49"/>
        <v>0</v>
      </c>
      <c r="G147" s="17">
        <f t="shared" si="49"/>
        <v>0</v>
      </c>
      <c r="H147" s="17">
        <f t="shared" si="29"/>
        <v>1830.3</v>
      </c>
      <c r="I147" s="9" t="s">
        <v>8</v>
      </c>
      <c r="J147" s="103" t="s">
        <v>24</v>
      </c>
      <c r="K147" s="101" t="s">
        <v>61</v>
      </c>
    </row>
    <row r="148" spans="1:11" ht="24.75" thickBot="1" x14ac:dyDescent="0.3">
      <c r="A148" s="102"/>
      <c r="B148" s="17"/>
      <c r="C148" s="15"/>
      <c r="D148" s="15"/>
      <c r="E148" s="17"/>
      <c r="F148" s="17"/>
      <c r="G148" s="17"/>
      <c r="H148" s="17">
        <f t="shared" si="29"/>
        <v>0</v>
      </c>
      <c r="I148" s="9" t="s">
        <v>10</v>
      </c>
      <c r="J148" s="103"/>
      <c r="K148" s="102"/>
    </row>
    <row r="149" spans="1:11" ht="24.75" thickBot="1" x14ac:dyDescent="0.3">
      <c r="A149" s="102"/>
      <c r="B149" s="17">
        <v>0</v>
      </c>
      <c r="C149" s="15">
        <v>0</v>
      </c>
      <c r="D149" s="15">
        <v>1812</v>
      </c>
      <c r="E149" s="17">
        <v>0</v>
      </c>
      <c r="F149" s="17">
        <v>0</v>
      </c>
      <c r="G149" s="17">
        <v>0</v>
      </c>
      <c r="H149" s="17">
        <f t="shared" si="29"/>
        <v>1812</v>
      </c>
      <c r="I149" s="9" t="s">
        <v>11</v>
      </c>
      <c r="J149" s="103"/>
      <c r="K149" s="102"/>
    </row>
    <row r="150" spans="1:11" ht="31.9" customHeight="1" thickBot="1" x14ac:dyDescent="0.3">
      <c r="A150" s="104"/>
      <c r="B150" s="17">
        <v>0</v>
      </c>
      <c r="C150" s="15">
        <v>0</v>
      </c>
      <c r="D150" s="15">
        <v>18.3</v>
      </c>
      <c r="E150" s="17">
        <v>0</v>
      </c>
      <c r="F150" s="17">
        <v>0</v>
      </c>
      <c r="G150" s="17">
        <v>0</v>
      </c>
      <c r="H150" s="17">
        <f t="shared" si="29"/>
        <v>18.3</v>
      </c>
      <c r="I150" s="9" t="s">
        <v>12</v>
      </c>
      <c r="J150" s="103"/>
      <c r="K150" s="104"/>
    </row>
    <row r="151" spans="1:11" ht="24.75" thickBot="1" x14ac:dyDescent="0.3">
      <c r="A151" s="101" t="s">
        <v>63</v>
      </c>
      <c r="B151" s="17">
        <f t="shared" ref="B151:G151" si="50">SUM(B152:B154)</f>
        <v>0</v>
      </c>
      <c r="C151" s="17">
        <f t="shared" si="50"/>
        <v>0</v>
      </c>
      <c r="D151" s="17">
        <f t="shared" si="50"/>
        <v>0</v>
      </c>
      <c r="E151" s="17">
        <f t="shared" si="50"/>
        <v>0</v>
      </c>
      <c r="F151" s="17">
        <v>0</v>
      </c>
      <c r="G151" s="17">
        <f t="shared" si="50"/>
        <v>0</v>
      </c>
      <c r="H151" s="17">
        <f t="shared" ref="H151:H177" si="51">SUM(B151:G151)</f>
        <v>0</v>
      </c>
      <c r="I151" s="9" t="s">
        <v>8</v>
      </c>
      <c r="J151" s="103" t="s">
        <v>24</v>
      </c>
      <c r="K151" s="101" t="s">
        <v>13</v>
      </c>
    </row>
    <row r="152" spans="1:11" ht="24.75" thickBot="1" x14ac:dyDescent="0.3">
      <c r="A152" s="102"/>
      <c r="B152" s="17"/>
      <c r="C152" s="15"/>
      <c r="D152" s="15"/>
      <c r="E152" s="17"/>
      <c r="F152" s="17"/>
      <c r="G152" s="17"/>
      <c r="H152" s="17">
        <f t="shared" si="51"/>
        <v>0</v>
      </c>
      <c r="I152" s="9" t="s">
        <v>10</v>
      </c>
      <c r="J152" s="103"/>
      <c r="K152" s="102"/>
    </row>
    <row r="153" spans="1:11" ht="24.75" thickBot="1" x14ac:dyDescent="0.3">
      <c r="A153" s="102"/>
      <c r="B153" s="17">
        <v>0</v>
      </c>
      <c r="C153" s="15">
        <v>0</v>
      </c>
      <c r="D153" s="15">
        <v>0</v>
      </c>
      <c r="E153" s="17">
        <v>0</v>
      </c>
      <c r="F153" s="17">
        <v>0</v>
      </c>
      <c r="G153" s="17">
        <v>0</v>
      </c>
      <c r="H153" s="17">
        <f t="shared" si="51"/>
        <v>0</v>
      </c>
      <c r="I153" s="9" t="s">
        <v>11</v>
      </c>
      <c r="J153" s="103"/>
      <c r="K153" s="102"/>
    </row>
    <row r="154" spans="1:11" ht="31.9" customHeight="1" thickBot="1" x14ac:dyDescent="0.3">
      <c r="A154" s="104"/>
      <c r="B154" s="17">
        <v>0</v>
      </c>
      <c r="C154" s="15">
        <v>0</v>
      </c>
      <c r="D154" s="15">
        <v>0</v>
      </c>
      <c r="E154" s="52">
        <v>0</v>
      </c>
      <c r="F154" s="52">
        <v>0</v>
      </c>
      <c r="G154" s="17">
        <v>0</v>
      </c>
      <c r="H154" s="17">
        <f t="shared" si="51"/>
        <v>0</v>
      </c>
      <c r="I154" s="9" t="s">
        <v>12</v>
      </c>
      <c r="J154" s="103"/>
      <c r="K154" s="104"/>
    </row>
    <row r="155" spans="1:11" ht="24.75" thickBot="1" x14ac:dyDescent="0.3">
      <c r="A155" s="101" t="s">
        <v>64</v>
      </c>
      <c r="B155" s="17">
        <f t="shared" ref="B155:E155" si="52">SUM(B156:B158)</f>
        <v>0</v>
      </c>
      <c r="C155" s="17">
        <f t="shared" si="52"/>
        <v>0</v>
      </c>
      <c r="D155" s="17">
        <f t="shared" si="52"/>
        <v>0</v>
      </c>
      <c r="E155" s="17">
        <f t="shared" si="52"/>
        <v>0</v>
      </c>
      <c r="F155" s="17">
        <f t="shared" ref="F155" si="53">SUM(F156:F158)</f>
        <v>0</v>
      </c>
      <c r="G155" s="17">
        <v>0</v>
      </c>
      <c r="H155" s="17">
        <f t="shared" si="51"/>
        <v>0</v>
      </c>
      <c r="I155" s="9" t="s">
        <v>8</v>
      </c>
      <c r="J155" s="103" t="s">
        <v>24</v>
      </c>
      <c r="K155" s="101" t="s">
        <v>13</v>
      </c>
    </row>
    <row r="156" spans="1:11" ht="24.75" thickBot="1" x14ac:dyDescent="0.3">
      <c r="A156" s="102"/>
      <c r="B156" s="17"/>
      <c r="C156" s="15"/>
      <c r="D156" s="15"/>
      <c r="E156" s="17"/>
      <c r="F156" s="17"/>
      <c r="G156" s="17"/>
      <c r="H156" s="17">
        <f t="shared" si="51"/>
        <v>0</v>
      </c>
      <c r="I156" s="9" t="s">
        <v>10</v>
      </c>
      <c r="J156" s="103"/>
      <c r="K156" s="102"/>
    </row>
    <row r="157" spans="1:11" ht="24.75" thickBot="1" x14ac:dyDescent="0.3">
      <c r="A157" s="102"/>
      <c r="B157" s="17">
        <v>0</v>
      </c>
      <c r="C157" s="15">
        <v>0</v>
      </c>
      <c r="D157" s="15">
        <v>0</v>
      </c>
      <c r="E157" s="17">
        <v>0</v>
      </c>
      <c r="F157" s="17">
        <v>0</v>
      </c>
      <c r="G157" s="17">
        <v>0</v>
      </c>
      <c r="H157" s="17">
        <f t="shared" si="51"/>
        <v>0</v>
      </c>
      <c r="I157" s="9" t="s">
        <v>11</v>
      </c>
      <c r="J157" s="103"/>
      <c r="K157" s="102"/>
    </row>
    <row r="158" spans="1:11" ht="84" customHeight="1" thickBot="1" x14ac:dyDescent="0.3">
      <c r="A158" s="104"/>
      <c r="B158" s="17">
        <v>0</v>
      </c>
      <c r="C158" s="15">
        <v>0</v>
      </c>
      <c r="D158" s="15">
        <v>0</v>
      </c>
      <c r="E158" s="17">
        <v>0</v>
      </c>
      <c r="F158" s="17">
        <v>0</v>
      </c>
      <c r="G158" s="17">
        <v>0</v>
      </c>
      <c r="H158" s="17">
        <f t="shared" si="51"/>
        <v>0</v>
      </c>
      <c r="I158" s="9" t="s">
        <v>12</v>
      </c>
      <c r="J158" s="103"/>
      <c r="K158" s="104"/>
    </row>
    <row r="159" spans="1:11" ht="24.75" thickBot="1" x14ac:dyDescent="0.3">
      <c r="A159" s="101" t="s">
        <v>65</v>
      </c>
      <c r="B159" s="17">
        <f t="shared" ref="B159:G159" si="54">SUM(B160:B162)</f>
        <v>0</v>
      </c>
      <c r="C159" s="17">
        <f t="shared" si="54"/>
        <v>0</v>
      </c>
      <c r="D159" s="17">
        <f t="shared" si="54"/>
        <v>0</v>
      </c>
      <c r="E159" s="17">
        <f t="shared" si="54"/>
        <v>0</v>
      </c>
      <c r="F159" s="17">
        <v>0</v>
      </c>
      <c r="G159" s="17">
        <f t="shared" si="54"/>
        <v>0</v>
      </c>
      <c r="H159" s="17">
        <f t="shared" si="51"/>
        <v>0</v>
      </c>
      <c r="I159" s="9" t="s">
        <v>8</v>
      </c>
      <c r="J159" s="103" t="s">
        <v>24</v>
      </c>
      <c r="K159" s="101" t="s">
        <v>13</v>
      </c>
    </row>
    <row r="160" spans="1:11" ht="24.75" thickBot="1" x14ac:dyDescent="0.3">
      <c r="A160" s="102"/>
      <c r="B160" s="17"/>
      <c r="C160" s="15"/>
      <c r="D160" s="15"/>
      <c r="E160" s="17"/>
      <c r="F160" s="17"/>
      <c r="G160" s="17"/>
      <c r="H160" s="17">
        <f t="shared" si="51"/>
        <v>0</v>
      </c>
      <c r="I160" s="9" t="s">
        <v>10</v>
      </c>
      <c r="J160" s="103"/>
      <c r="K160" s="102"/>
    </row>
    <row r="161" spans="1:11" ht="24.75" thickBot="1" x14ac:dyDescent="0.3">
      <c r="A161" s="102"/>
      <c r="B161" s="17">
        <v>0</v>
      </c>
      <c r="C161" s="15">
        <v>0</v>
      </c>
      <c r="D161" s="15">
        <v>0</v>
      </c>
      <c r="E161" s="17">
        <v>0</v>
      </c>
      <c r="F161" s="17">
        <v>0</v>
      </c>
      <c r="G161" s="17">
        <v>0</v>
      </c>
      <c r="H161" s="17">
        <f t="shared" si="51"/>
        <v>0</v>
      </c>
      <c r="I161" s="9" t="s">
        <v>11</v>
      </c>
      <c r="J161" s="103"/>
      <c r="K161" s="102"/>
    </row>
    <row r="162" spans="1:11" ht="31.9" customHeight="1" thickBot="1" x14ac:dyDescent="0.3">
      <c r="A162" s="104"/>
      <c r="B162" s="17">
        <v>0</v>
      </c>
      <c r="C162" s="15">
        <v>0</v>
      </c>
      <c r="D162" s="15">
        <v>0</v>
      </c>
      <c r="E162" s="17">
        <v>0</v>
      </c>
      <c r="F162" s="17">
        <v>0</v>
      </c>
      <c r="G162" s="17">
        <v>0</v>
      </c>
      <c r="H162" s="17">
        <f t="shared" si="51"/>
        <v>0</v>
      </c>
      <c r="I162" s="9" t="s">
        <v>12</v>
      </c>
      <c r="J162" s="103"/>
      <c r="K162" s="104"/>
    </row>
    <row r="163" spans="1:11" ht="24.75" thickBot="1" x14ac:dyDescent="0.3">
      <c r="A163" s="101" t="s">
        <v>91</v>
      </c>
      <c r="B163" s="17">
        <f t="shared" ref="B163:G163" si="55">SUM(B164:B166)</f>
        <v>0</v>
      </c>
      <c r="C163" s="17">
        <f t="shared" si="55"/>
        <v>0</v>
      </c>
      <c r="D163" s="17">
        <f t="shared" si="55"/>
        <v>0</v>
      </c>
      <c r="E163" s="17">
        <f t="shared" si="55"/>
        <v>0</v>
      </c>
      <c r="F163" s="17">
        <v>0</v>
      </c>
      <c r="G163" s="17">
        <f t="shared" si="55"/>
        <v>0</v>
      </c>
      <c r="H163" s="17">
        <f t="shared" si="51"/>
        <v>0</v>
      </c>
      <c r="I163" s="9" t="s">
        <v>8</v>
      </c>
      <c r="J163" s="103" t="s">
        <v>24</v>
      </c>
      <c r="K163" s="101" t="s">
        <v>13</v>
      </c>
    </row>
    <row r="164" spans="1:11" ht="24.75" thickBot="1" x14ac:dyDescent="0.3">
      <c r="A164" s="102"/>
      <c r="B164" s="17"/>
      <c r="C164" s="15"/>
      <c r="D164" s="15"/>
      <c r="E164" s="17"/>
      <c r="F164" s="17"/>
      <c r="G164" s="17"/>
      <c r="H164" s="17">
        <f t="shared" si="51"/>
        <v>0</v>
      </c>
      <c r="I164" s="9" t="s">
        <v>10</v>
      </c>
      <c r="J164" s="103"/>
      <c r="K164" s="102"/>
    </row>
    <row r="165" spans="1:11" ht="24.75" thickBot="1" x14ac:dyDescent="0.3">
      <c r="A165" s="102"/>
      <c r="B165" s="17">
        <v>0</v>
      </c>
      <c r="C165" s="15">
        <v>0</v>
      </c>
      <c r="D165" s="15">
        <v>0</v>
      </c>
      <c r="E165" s="17">
        <v>0</v>
      </c>
      <c r="F165" s="17">
        <v>0</v>
      </c>
      <c r="G165" s="17">
        <v>0</v>
      </c>
      <c r="H165" s="17">
        <f t="shared" si="51"/>
        <v>0</v>
      </c>
      <c r="I165" s="9" t="s">
        <v>11</v>
      </c>
      <c r="J165" s="103"/>
      <c r="K165" s="102"/>
    </row>
    <row r="166" spans="1:11" ht="33" customHeight="1" thickBot="1" x14ac:dyDescent="0.3">
      <c r="A166" s="104"/>
      <c r="B166" s="17">
        <v>0</v>
      </c>
      <c r="C166" s="15">
        <v>0</v>
      </c>
      <c r="D166" s="15">
        <v>0</v>
      </c>
      <c r="E166" s="50">
        <v>0</v>
      </c>
      <c r="F166" s="50">
        <v>0</v>
      </c>
      <c r="G166" s="17">
        <v>0</v>
      </c>
      <c r="H166" s="17">
        <f t="shared" si="51"/>
        <v>0</v>
      </c>
      <c r="I166" s="9" t="s">
        <v>12</v>
      </c>
      <c r="J166" s="103"/>
      <c r="K166" s="104"/>
    </row>
    <row r="167" spans="1:11" ht="33" customHeight="1" thickBot="1" x14ac:dyDescent="0.3">
      <c r="A167" s="101" t="s">
        <v>75</v>
      </c>
      <c r="B167" s="17">
        <f>SUM(B168:B170)</f>
        <v>0</v>
      </c>
      <c r="C167" s="17">
        <f t="shared" ref="C167:G167" si="56">SUM(C168:C170)</f>
        <v>0</v>
      </c>
      <c r="D167" s="17">
        <f t="shared" si="56"/>
        <v>0</v>
      </c>
      <c r="E167" s="17">
        <f t="shared" si="56"/>
        <v>0</v>
      </c>
      <c r="F167" s="17">
        <v>0</v>
      </c>
      <c r="G167" s="17">
        <f t="shared" si="56"/>
        <v>0</v>
      </c>
      <c r="H167" s="17">
        <f t="shared" si="51"/>
        <v>0</v>
      </c>
      <c r="I167" s="9" t="s">
        <v>8</v>
      </c>
      <c r="J167" s="103" t="s">
        <v>24</v>
      </c>
      <c r="K167" s="101" t="s">
        <v>13</v>
      </c>
    </row>
    <row r="168" spans="1:11" ht="33" customHeight="1" thickBot="1" x14ac:dyDescent="0.3">
      <c r="A168" s="102"/>
      <c r="B168" s="17"/>
      <c r="C168" s="15"/>
      <c r="D168" s="15"/>
      <c r="E168" s="50"/>
      <c r="F168" s="50"/>
      <c r="G168" s="17"/>
      <c r="H168" s="17">
        <f t="shared" si="51"/>
        <v>0</v>
      </c>
      <c r="I168" s="9" t="s">
        <v>10</v>
      </c>
      <c r="J168" s="103"/>
      <c r="K168" s="102"/>
    </row>
    <row r="169" spans="1:11" ht="33" customHeight="1" thickBot="1" x14ac:dyDescent="0.3">
      <c r="A169" s="102"/>
      <c r="B169" s="17">
        <v>0</v>
      </c>
      <c r="C169" s="15">
        <v>0</v>
      </c>
      <c r="D169" s="15">
        <v>0</v>
      </c>
      <c r="E169" s="17">
        <v>0</v>
      </c>
      <c r="F169" s="17">
        <v>0</v>
      </c>
      <c r="G169" s="17">
        <v>0</v>
      </c>
      <c r="H169" s="17">
        <f t="shared" si="51"/>
        <v>0</v>
      </c>
      <c r="I169" s="9" t="s">
        <v>11</v>
      </c>
      <c r="J169" s="103"/>
      <c r="K169" s="102"/>
    </row>
    <row r="170" spans="1:11" ht="33" customHeight="1" thickBot="1" x14ac:dyDescent="0.3">
      <c r="A170" s="102"/>
      <c r="B170" s="17">
        <v>0</v>
      </c>
      <c r="C170" s="15">
        <v>0</v>
      </c>
      <c r="D170" s="15">
        <v>0</v>
      </c>
      <c r="E170" s="50">
        <v>0</v>
      </c>
      <c r="F170" s="50">
        <v>0</v>
      </c>
      <c r="G170" s="17">
        <v>0</v>
      </c>
      <c r="H170" s="17">
        <f t="shared" si="51"/>
        <v>0</v>
      </c>
      <c r="I170" s="9" t="s">
        <v>12</v>
      </c>
      <c r="J170" s="103"/>
      <c r="K170" s="104"/>
    </row>
    <row r="171" spans="1:11" ht="24.75" thickBot="1" x14ac:dyDescent="0.3">
      <c r="A171" s="101" t="s">
        <v>66</v>
      </c>
      <c r="B171" s="17">
        <f t="shared" ref="B171:G171" si="57">SUM(B172:B174)</f>
        <v>0</v>
      </c>
      <c r="C171" s="17">
        <f t="shared" si="57"/>
        <v>3751.3</v>
      </c>
      <c r="D171" s="17">
        <v>1034</v>
      </c>
      <c r="E171" s="17">
        <f t="shared" si="57"/>
        <v>168.8</v>
      </c>
      <c r="F171" s="17">
        <f t="shared" si="57"/>
        <v>0</v>
      </c>
      <c r="G171" s="17">
        <f t="shared" si="57"/>
        <v>0</v>
      </c>
      <c r="H171" s="17">
        <f>SUM(B171:G171)</f>
        <v>4954.1000000000004</v>
      </c>
      <c r="I171" s="9" t="s">
        <v>8</v>
      </c>
      <c r="J171" s="103" t="s">
        <v>24</v>
      </c>
      <c r="K171" s="101" t="s">
        <v>13</v>
      </c>
    </row>
    <row r="172" spans="1:11" ht="24.75" thickBot="1" x14ac:dyDescent="0.3">
      <c r="A172" s="102"/>
      <c r="B172" s="17"/>
      <c r="C172" s="15"/>
      <c r="D172" s="15"/>
      <c r="E172" s="17"/>
      <c r="F172" s="17"/>
      <c r="G172" s="17"/>
      <c r="H172" s="17">
        <f t="shared" si="51"/>
        <v>0</v>
      </c>
      <c r="I172" s="9" t="s">
        <v>10</v>
      </c>
      <c r="J172" s="103"/>
      <c r="K172" s="102"/>
    </row>
    <row r="173" spans="1:11" ht="24.75" thickBot="1" x14ac:dyDescent="0.3">
      <c r="A173" s="102"/>
      <c r="B173" s="17">
        <v>0</v>
      </c>
      <c r="C173" s="15">
        <v>2180.8000000000002</v>
      </c>
      <c r="D173" s="15">
        <v>0</v>
      </c>
      <c r="E173" s="17">
        <v>0</v>
      </c>
      <c r="F173" s="17">
        <v>0</v>
      </c>
      <c r="G173" s="17">
        <v>0</v>
      </c>
      <c r="H173" s="17">
        <f t="shared" si="51"/>
        <v>2180.8000000000002</v>
      </c>
      <c r="I173" s="9" t="s">
        <v>11</v>
      </c>
      <c r="J173" s="103"/>
      <c r="K173" s="102"/>
    </row>
    <row r="174" spans="1:11" ht="58.15" customHeight="1" thickBot="1" x14ac:dyDescent="0.3">
      <c r="A174" s="104"/>
      <c r="B174" s="17">
        <v>0</v>
      </c>
      <c r="C174" s="15">
        <v>1570.5</v>
      </c>
      <c r="D174" s="15">
        <v>1034</v>
      </c>
      <c r="E174" s="53">
        <v>168.8</v>
      </c>
      <c r="F174" s="17">
        <v>0</v>
      </c>
      <c r="G174" s="17">
        <v>0</v>
      </c>
      <c r="H174" s="17">
        <f t="shared" si="51"/>
        <v>2773.3</v>
      </c>
      <c r="I174" s="9" t="s">
        <v>12</v>
      </c>
      <c r="J174" s="103"/>
      <c r="K174" s="104"/>
    </row>
    <row r="175" spans="1:11" ht="24.75" thickBot="1" x14ac:dyDescent="0.3">
      <c r="A175" s="101" t="s">
        <v>67</v>
      </c>
      <c r="B175" s="17">
        <f t="shared" ref="B175:G175" si="58">SUM(B176:B178)</f>
        <v>0</v>
      </c>
      <c r="C175" s="17">
        <f t="shared" si="58"/>
        <v>0</v>
      </c>
      <c r="D175" s="17">
        <f t="shared" si="58"/>
        <v>0</v>
      </c>
      <c r="E175" s="17">
        <f t="shared" si="58"/>
        <v>0</v>
      </c>
      <c r="F175" s="17">
        <f t="shared" si="58"/>
        <v>0</v>
      </c>
      <c r="G175" s="17">
        <f t="shared" si="58"/>
        <v>0</v>
      </c>
      <c r="H175" s="17">
        <f t="shared" si="51"/>
        <v>0</v>
      </c>
      <c r="I175" s="9" t="s">
        <v>8</v>
      </c>
      <c r="J175" s="103" t="s">
        <v>24</v>
      </c>
      <c r="K175" s="101" t="s">
        <v>13</v>
      </c>
    </row>
    <row r="176" spans="1:11" ht="24.75" thickBot="1" x14ac:dyDescent="0.3">
      <c r="A176" s="102"/>
      <c r="B176" s="17">
        <v>0</v>
      </c>
      <c r="C176" s="15">
        <v>0</v>
      </c>
      <c r="D176" s="15">
        <v>0</v>
      </c>
      <c r="E176" s="17">
        <v>0</v>
      </c>
      <c r="F176" s="17">
        <v>0</v>
      </c>
      <c r="G176" s="17">
        <v>0</v>
      </c>
      <c r="H176" s="17">
        <f t="shared" si="51"/>
        <v>0</v>
      </c>
      <c r="I176" s="9" t="s">
        <v>10</v>
      </c>
      <c r="J176" s="103"/>
      <c r="K176" s="102"/>
    </row>
    <row r="177" spans="1:11" ht="24.75" thickBot="1" x14ac:dyDescent="0.3">
      <c r="A177" s="102"/>
      <c r="B177" s="17">
        <v>0</v>
      </c>
      <c r="C177" s="15">
        <v>0</v>
      </c>
      <c r="D177" s="15">
        <v>0</v>
      </c>
      <c r="E177" s="17">
        <v>0</v>
      </c>
      <c r="F177" s="17">
        <v>0</v>
      </c>
      <c r="G177" s="17">
        <v>0</v>
      </c>
      <c r="H177" s="17">
        <f t="shared" si="51"/>
        <v>0</v>
      </c>
      <c r="I177" s="9" t="s">
        <v>11</v>
      </c>
      <c r="J177" s="103"/>
      <c r="K177" s="102"/>
    </row>
    <row r="178" spans="1:11" ht="34.15" customHeight="1" thickBot="1" x14ac:dyDescent="0.3">
      <c r="A178" s="104"/>
      <c r="B178" s="17">
        <v>0</v>
      </c>
      <c r="C178" s="15">
        <v>0</v>
      </c>
      <c r="D178" s="15">
        <v>0</v>
      </c>
      <c r="E178" s="17">
        <v>0</v>
      </c>
      <c r="F178" s="17">
        <v>0</v>
      </c>
      <c r="G178" s="17">
        <v>0</v>
      </c>
      <c r="H178" s="17">
        <v>0</v>
      </c>
      <c r="I178" s="9" t="s">
        <v>12</v>
      </c>
      <c r="J178" s="103"/>
      <c r="K178" s="104"/>
    </row>
    <row r="179" spans="1:11" ht="24.75" thickBot="1" x14ac:dyDescent="0.3">
      <c r="A179" s="101" t="s">
        <v>76</v>
      </c>
      <c r="B179" s="17">
        <f>SUM(B180:B182)</f>
        <v>0</v>
      </c>
      <c r="C179" s="17">
        <f t="shared" ref="C179:G179" si="59">SUM(C180:C182)</f>
        <v>0</v>
      </c>
      <c r="D179" s="17">
        <f t="shared" si="59"/>
        <v>0</v>
      </c>
      <c r="E179" s="17">
        <f t="shared" si="59"/>
        <v>0</v>
      </c>
      <c r="F179" s="17">
        <f t="shared" si="59"/>
        <v>0</v>
      </c>
      <c r="G179" s="17">
        <f t="shared" si="59"/>
        <v>0</v>
      </c>
      <c r="H179" s="17">
        <v>0</v>
      </c>
      <c r="I179" s="9" t="s">
        <v>8</v>
      </c>
      <c r="J179" s="103" t="s">
        <v>24</v>
      </c>
      <c r="K179" s="101" t="s">
        <v>13</v>
      </c>
    </row>
    <row r="180" spans="1:11" ht="24.75" thickBot="1" x14ac:dyDescent="0.3">
      <c r="A180" s="102"/>
      <c r="B180" s="17">
        <v>0</v>
      </c>
      <c r="C180" s="15">
        <v>0</v>
      </c>
      <c r="D180" s="15">
        <v>0</v>
      </c>
      <c r="E180" s="17"/>
      <c r="F180" s="17"/>
      <c r="G180" s="17">
        <v>0</v>
      </c>
      <c r="H180" s="17">
        <v>0</v>
      </c>
      <c r="I180" s="9" t="s">
        <v>10</v>
      </c>
      <c r="J180" s="103"/>
      <c r="K180" s="102"/>
    </row>
    <row r="181" spans="1:11" ht="24.75" thickBot="1" x14ac:dyDescent="0.3">
      <c r="A181" s="102"/>
      <c r="B181" s="17">
        <v>0</v>
      </c>
      <c r="C181" s="15">
        <v>0</v>
      </c>
      <c r="D181" s="15">
        <v>0</v>
      </c>
      <c r="E181" s="17">
        <v>0</v>
      </c>
      <c r="F181" s="17">
        <v>0</v>
      </c>
      <c r="G181" s="17"/>
      <c r="H181" s="17">
        <v>0</v>
      </c>
      <c r="I181" s="9" t="s">
        <v>11</v>
      </c>
      <c r="J181" s="103"/>
      <c r="K181" s="102"/>
    </row>
    <row r="182" spans="1:11" ht="34.15" customHeight="1" thickBot="1" x14ac:dyDescent="0.3">
      <c r="A182" s="102"/>
      <c r="B182" s="50">
        <v>0</v>
      </c>
      <c r="C182" s="51">
        <v>0</v>
      </c>
      <c r="D182" s="51">
        <v>0</v>
      </c>
      <c r="E182" s="50">
        <v>0</v>
      </c>
      <c r="F182" s="50">
        <v>0</v>
      </c>
      <c r="G182" s="50">
        <v>0</v>
      </c>
      <c r="H182" s="50">
        <v>0</v>
      </c>
      <c r="I182" s="45" t="s">
        <v>12</v>
      </c>
      <c r="J182" s="103"/>
      <c r="K182" s="107"/>
    </row>
    <row r="183" spans="1:11" ht="24.75" thickBot="1" x14ac:dyDescent="0.3">
      <c r="A183" s="101" t="s">
        <v>77</v>
      </c>
      <c r="B183" s="17">
        <f>SUM(B184:B186)</f>
        <v>0</v>
      </c>
      <c r="C183" s="17">
        <f t="shared" ref="C183:G183" si="60">SUM(C184:C186)</f>
        <v>0</v>
      </c>
      <c r="D183" s="17">
        <f t="shared" si="60"/>
        <v>0</v>
      </c>
      <c r="E183" s="17">
        <f t="shared" si="60"/>
        <v>0</v>
      </c>
      <c r="F183" s="17">
        <v>0</v>
      </c>
      <c r="G183" s="17">
        <f t="shared" si="60"/>
        <v>0</v>
      </c>
      <c r="H183" s="17">
        <v>0</v>
      </c>
      <c r="I183" s="9" t="s">
        <v>8</v>
      </c>
      <c r="J183" s="103" t="s">
        <v>24</v>
      </c>
      <c r="K183" s="101" t="s">
        <v>13</v>
      </c>
    </row>
    <row r="184" spans="1:11" ht="24.75" thickBot="1" x14ac:dyDescent="0.3">
      <c r="A184" s="102"/>
      <c r="B184" s="17">
        <v>0</v>
      </c>
      <c r="C184" s="15">
        <v>0</v>
      </c>
      <c r="D184" s="15">
        <v>0</v>
      </c>
      <c r="E184" s="17">
        <v>0</v>
      </c>
      <c r="F184" s="17">
        <v>0</v>
      </c>
      <c r="G184" s="17">
        <v>0</v>
      </c>
      <c r="H184" s="17">
        <v>0</v>
      </c>
      <c r="I184" s="9" t="s">
        <v>10</v>
      </c>
      <c r="J184" s="103"/>
      <c r="K184" s="102"/>
    </row>
    <row r="185" spans="1:11" ht="24.75" thickBot="1" x14ac:dyDescent="0.3">
      <c r="A185" s="102"/>
      <c r="B185" s="17">
        <v>0</v>
      </c>
      <c r="C185" s="15">
        <v>0</v>
      </c>
      <c r="D185" s="15">
        <v>0</v>
      </c>
      <c r="E185" s="17">
        <v>0</v>
      </c>
      <c r="F185" s="17">
        <v>0</v>
      </c>
      <c r="G185" s="17">
        <v>0</v>
      </c>
      <c r="H185" s="17">
        <v>0</v>
      </c>
      <c r="I185" s="9" t="s">
        <v>11</v>
      </c>
      <c r="J185" s="103"/>
      <c r="K185" s="102"/>
    </row>
    <row r="186" spans="1:11" ht="33" customHeight="1" thickBot="1" x14ac:dyDescent="0.3">
      <c r="A186" s="102"/>
      <c r="B186" s="50">
        <v>0</v>
      </c>
      <c r="C186" s="51">
        <v>0</v>
      </c>
      <c r="D186" s="51">
        <v>0</v>
      </c>
      <c r="E186" s="50">
        <v>0</v>
      </c>
      <c r="F186" s="50">
        <v>0</v>
      </c>
      <c r="G186" s="50">
        <v>0</v>
      </c>
      <c r="H186" s="50">
        <v>0</v>
      </c>
      <c r="I186" s="45" t="s">
        <v>12</v>
      </c>
      <c r="J186" s="121"/>
      <c r="K186" s="107"/>
    </row>
    <row r="187" spans="1:11" ht="24.75" thickBot="1" x14ac:dyDescent="0.3">
      <c r="A187" s="111" t="s">
        <v>78</v>
      </c>
      <c r="B187" s="41">
        <f>SUM(B188:B190)</f>
        <v>0</v>
      </c>
      <c r="C187" s="41">
        <f t="shared" ref="C187:G187" si="61">SUM(C188:C190)</f>
        <v>0</v>
      </c>
      <c r="D187" s="41">
        <f t="shared" si="61"/>
        <v>0</v>
      </c>
      <c r="E187" s="41">
        <f t="shared" si="61"/>
        <v>0</v>
      </c>
      <c r="F187" s="41">
        <v>0</v>
      </c>
      <c r="G187" s="41">
        <f t="shared" si="61"/>
        <v>0</v>
      </c>
      <c r="H187" s="41">
        <v>0</v>
      </c>
      <c r="I187" s="8" t="s">
        <v>8</v>
      </c>
      <c r="J187" s="105" t="s">
        <v>24</v>
      </c>
      <c r="K187" s="101" t="s">
        <v>13</v>
      </c>
    </row>
    <row r="188" spans="1:11" ht="24.75" thickBot="1" x14ac:dyDescent="0.3">
      <c r="A188" s="112"/>
      <c r="B188" s="17">
        <v>0</v>
      </c>
      <c r="C188" s="15">
        <v>0</v>
      </c>
      <c r="D188" s="15">
        <v>0</v>
      </c>
      <c r="E188" s="17"/>
      <c r="F188" s="17"/>
      <c r="G188" s="17">
        <v>0</v>
      </c>
      <c r="H188" s="17">
        <v>0</v>
      </c>
      <c r="I188" s="9" t="s">
        <v>10</v>
      </c>
      <c r="J188" s="103"/>
      <c r="K188" s="102"/>
    </row>
    <row r="189" spans="1:11" ht="24.75" thickBot="1" x14ac:dyDescent="0.3">
      <c r="A189" s="112"/>
      <c r="B189" s="17">
        <v>0</v>
      </c>
      <c r="C189" s="15">
        <v>0</v>
      </c>
      <c r="D189" s="15">
        <v>0</v>
      </c>
      <c r="E189" s="17">
        <v>0</v>
      </c>
      <c r="F189" s="17">
        <v>0</v>
      </c>
      <c r="G189" s="17">
        <v>0</v>
      </c>
      <c r="H189" s="17">
        <v>0</v>
      </c>
      <c r="I189" s="9" t="s">
        <v>11</v>
      </c>
      <c r="J189" s="103"/>
      <c r="K189" s="102"/>
    </row>
    <row r="190" spans="1:11" ht="83.45" customHeight="1" thickBot="1" x14ac:dyDescent="0.3">
      <c r="A190" s="117"/>
      <c r="B190" s="35">
        <v>0</v>
      </c>
      <c r="C190" s="25">
        <v>0</v>
      </c>
      <c r="D190" s="25">
        <v>0</v>
      </c>
      <c r="E190" s="35">
        <v>0</v>
      </c>
      <c r="F190" s="35">
        <v>0</v>
      </c>
      <c r="G190" s="35">
        <v>0</v>
      </c>
      <c r="H190" s="35">
        <v>0</v>
      </c>
      <c r="I190" s="10" t="s">
        <v>12</v>
      </c>
      <c r="J190" s="106"/>
      <c r="K190" s="107"/>
    </row>
    <row r="191" spans="1:11" ht="48.6" customHeight="1" thickBot="1" x14ac:dyDescent="0.3">
      <c r="A191" s="122" t="s">
        <v>27</v>
      </c>
      <c r="B191" s="123"/>
      <c r="C191" s="123"/>
      <c r="D191" s="123"/>
      <c r="E191" s="123"/>
      <c r="F191" s="123"/>
      <c r="G191" s="123"/>
      <c r="H191" s="123"/>
      <c r="I191" s="123"/>
      <c r="J191" s="123"/>
      <c r="K191" s="124"/>
    </row>
    <row r="192" spans="1:11" ht="24.75" thickBot="1" x14ac:dyDescent="0.3">
      <c r="A192" s="125" t="s">
        <v>23</v>
      </c>
      <c r="B192" s="26">
        <f>B200+B204</f>
        <v>11288.5</v>
      </c>
      <c r="C192" s="26">
        <f t="shared" ref="C192:G192" si="62">SUM(C193:C195)</f>
        <v>52151.500000000007</v>
      </c>
      <c r="D192" s="26">
        <f t="shared" si="62"/>
        <v>33796.199999999997</v>
      </c>
      <c r="E192" s="26">
        <f t="shared" si="62"/>
        <v>371000</v>
      </c>
      <c r="F192" s="26">
        <f t="shared" si="62"/>
        <v>1000</v>
      </c>
      <c r="G192" s="26">
        <f t="shared" si="62"/>
        <v>1000</v>
      </c>
      <c r="H192" s="26">
        <f t="shared" ref="H192:H240" si="63">SUM(B192:G192)</f>
        <v>470236.2</v>
      </c>
      <c r="I192" s="27" t="s">
        <v>8</v>
      </c>
      <c r="J192" s="101"/>
      <c r="K192" s="101"/>
    </row>
    <row r="193" spans="1:11" ht="24.75" thickBot="1" x14ac:dyDescent="0.3">
      <c r="A193" s="119"/>
      <c r="B193" s="28">
        <f t="shared" ref="B193:D194" si="64">SUM(B197+B201+B205+B209+B213+B217+B221+B225+B229+B233+B237+B241)</f>
        <v>0</v>
      </c>
      <c r="C193" s="28">
        <f t="shared" si="64"/>
        <v>0</v>
      </c>
      <c r="D193" s="28">
        <f t="shared" si="64"/>
        <v>0</v>
      </c>
      <c r="E193" s="28">
        <f t="shared" ref="E193:G194" si="65">SUM(E197+E201+E205+E209+E213+E217+E221+E225+E229+E233+E237+E241)</f>
        <v>300000</v>
      </c>
      <c r="F193" s="28">
        <f t="shared" si="65"/>
        <v>0</v>
      </c>
      <c r="G193" s="28">
        <f t="shared" si="65"/>
        <v>0</v>
      </c>
      <c r="H193" s="26">
        <f t="shared" si="63"/>
        <v>300000</v>
      </c>
      <c r="I193" s="9" t="s">
        <v>10</v>
      </c>
      <c r="J193" s="102"/>
      <c r="K193" s="102"/>
    </row>
    <row r="194" spans="1:11" ht="24.75" thickBot="1" x14ac:dyDescent="0.3">
      <c r="A194" s="119"/>
      <c r="B194" s="28">
        <f t="shared" si="64"/>
        <v>6370.6</v>
      </c>
      <c r="C194" s="28">
        <f t="shared" si="64"/>
        <v>49614.200000000004</v>
      </c>
      <c r="D194" s="28">
        <f t="shared" si="64"/>
        <v>33078.5</v>
      </c>
      <c r="E194" s="28">
        <v>70000</v>
      </c>
      <c r="F194" s="28">
        <f t="shared" si="65"/>
        <v>0</v>
      </c>
      <c r="G194" s="28">
        <f t="shared" si="65"/>
        <v>0</v>
      </c>
      <c r="H194" s="26">
        <f t="shared" si="63"/>
        <v>159063.29999999999</v>
      </c>
      <c r="I194" s="9" t="s">
        <v>11</v>
      </c>
      <c r="J194" s="102"/>
      <c r="K194" s="102"/>
    </row>
    <row r="195" spans="1:11" ht="24.6" customHeight="1" thickBot="1" x14ac:dyDescent="0.3">
      <c r="A195" s="119"/>
      <c r="B195" s="28">
        <f t="shared" ref="B195:D195" si="66">SUM(B199+B203+B207+B211+B215+B219+B223+B227+B231+B235+B239+B243)</f>
        <v>4917.8999999999996</v>
      </c>
      <c r="C195" s="28">
        <f t="shared" si="66"/>
        <v>2537.3000000000002</v>
      </c>
      <c r="D195" s="28">
        <f t="shared" si="66"/>
        <v>717.7</v>
      </c>
      <c r="E195" s="28">
        <f>SUM(E199+E203+E207+E211+E215+E219+E223+E227+E231+E235+E239+E243)</f>
        <v>1000</v>
      </c>
      <c r="F195" s="28">
        <v>1000</v>
      </c>
      <c r="G195" s="28">
        <v>1000</v>
      </c>
      <c r="H195" s="26">
        <f t="shared" si="63"/>
        <v>11172.9</v>
      </c>
      <c r="I195" s="9" t="s">
        <v>12</v>
      </c>
      <c r="J195" s="102"/>
      <c r="K195" s="102"/>
    </row>
    <row r="196" spans="1:11" ht="24.6" customHeight="1" thickBot="1" x14ac:dyDescent="0.3">
      <c r="A196" s="101" t="s">
        <v>79</v>
      </c>
      <c r="B196" s="13">
        <f>SUM(B197:B199)</f>
        <v>0</v>
      </c>
      <c r="C196" s="14">
        <f t="shared" ref="C196:E196" si="67">SUM(C197:C199)</f>
        <v>15</v>
      </c>
      <c r="D196" s="15">
        <f t="shared" si="67"/>
        <v>0</v>
      </c>
      <c r="E196" s="15">
        <f t="shared" si="67"/>
        <v>377.9</v>
      </c>
      <c r="F196" s="15">
        <v>1000</v>
      </c>
      <c r="G196" s="15">
        <v>1000</v>
      </c>
      <c r="H196" s="13">
        <f t="shared" si="63"/>
        <v>2392.9</v>
      </c>
      <c r="I196" s="9" t="s">
        <v>8</v>
      </c>
      <c r="J196" s="103" t="s">
        <v>24</v>
      </c>
      <c r="K196" s="101" t="s">
        <v>59</v>
      </c>
    </row>
    <row r="197" spans="1:11" ht="24.75" thickBot="1" x14ac:dyDescent="0.3">
      <c r="A197" s="102"/>
      <c r="B197" s="13">
        <v>0</v>
      </c>
      <c r="C197" s="14"/>
      <c r="D197" s="15"/>
      <c r="E197" s="13">
        <v>0</v>
      </c>
      <c r="F197" s="13"/>
      <c r="G197" s="13"/>
      <c r="H197" s="13">
        <f t="shared" si="63"/>
        <v>0</v>
      </c>
      <c r="I197" s="9" t="s">
        <v>10</v>
      </c>
      <c r="J197" s="103"/>
      <c r="K197" s="102"/>
    </row>
    <row r="198" spans="1:11" ht="24.75" thickBot="1" x14ac:dyDescent="0.3">
      <c r="A198" s="102"/>
      <c r="B198" s="13">
        <v>0</v>
      </c>
      <c r="C198" s="14">
        <v>0</v>
      </c>
      <c r="D198" s="15">
        <v>0</v>
      </c>
      <c r="E198" s="13">
        <v>0</v>
      </c>
      <c r="F198" s="13">
        <v>0</v>
      </c>
      <c r="G198" s="13">
        <v>0</v>
      </c>
      <c r="H198" s="13">
        <f t="shared" si="63"/>
        <v>0</v>
      </c>
      <c r="I198" s="9" t="s">
        <v>11</v>
      </c>
      <c r="J198" s="103"/>
      <c r="K198" s="102"/>
    </row>
    <row r="199" spans="1:11" ht="28.9" customHeight="1" thickBot="1" x14ac:dyDescent="0.3">
      <c r="A199" s="102"/>
      <c r="B199" s="13">
        <v>0</v>
      </c>
      <c r="C199" s="14">
        <v>15</v>
      </c>
      <c r="D199" s="15"/>
      <c r="E199" s="44">
        <v>377.9</v>
      </c>
      <c r="F199" s="13">
        <v>500</v>
      </c>
      <c r="G199" s="13">
        <v>500</v>
      </c>
      <c r="H199" s="13">
        <f t="shared" si="63"/>
        <v>1392.9</v>
      </c>
      <c r="I199" s="9" t="s">
        <v>12</v>
      </c>
      <c r="J199" s="103"/>
      <c r="K199" s="107"/>
    </row>
    <row r="200" spans="1:11" ht="24.75" thickBot="1" x14ac:dyDescent="0.3">
      <c r="A200" s="101" t="s">
        <v>80</v>
      </c>
      <c r="B200" s="13">
        <f>SUM(B201:B203)</f>
        <v>4853.5</v>
      </c>
      <c r="C200" s="14">
        <f t="shared" ref="C200:G200" si="68">SUM(C201:C203)</f>
        <v>0</v>
      </c>
      <c r="D200" s="15">
        <f t="shared" si="68"/>
        <v>0</v>
      </c>
      <c r="E200" s="13">
        <f t="shared" si="68"/>
        <v>0</v>
      </c>
      <c r="F200" s="13">
        <f t="shared" si="68"/>
        <v>0</v>
      </c>
      <c r="G200" s="13">
        <f t="shared" si="68"/>
        <v>0</v>
      </c>
      <c r="H200" s="13">
        <f t="shared" si="63"/>
        <v>4853.5</v>
      </c>
      <c r="I200" s="9" t="s">
        <v>8</v>
      </c>
      <c r="J200" s="118" t="s">
        <v>24</v>
      </c>
      <c r="K200" s="101" t="s">
        <v>59</v>
      </c>
    </row>
    <row r="201" spans="1:11" ht="24.75" thickBot="1" x14ac:dyDescent="0.3">
      <c r="A201" s="102"/>
      <c r="B201" s="13"/>
      <c r="C201" s="14"/>
      <c r="D201" s="15"/>
      <c r="E201" s="13"/>
      <c r="F201" s="13"/>
      <c r="G201" s="13"/>
      <c r="H201" s="13">
        <f t="shared" si="63"/>
        <v>0</v>
      </c>
      <c r="I201" s="9" t="s">
        <v>10</v>
      </c>
      <c r="J201" s="119"/>
      <c r="K201" s="102"/>
    </row>
    <row r="202" spans="1:11" ht="24.75" thickBot="1" x14ac:dyDescent="0.3">
      <c r="A202" s="102"/>
      <c r="B202" s="13">
        <v>0</v>
      </c>
      <c r="C202" s="14">
        <v>0</v>
      </c>
      <c r="D202" s="15">
        <v>0</v>
      </c>
      <c r="E202" s="13">
        <v>0</v>
      </c>
      <c r="F202" s="13">
        <v>0</v>
      </c>
      <c r="G202" s="13">
        <v>0</v>
      </c>
      <c r="H202" s="13">
        <f t="shared" si="63"/>
        <v>0</v>
      </c>
      <c r="I202" s="9" t="s">
        <v>11</v>
      </c>
      <c r="J202" s="119"/>
      <c r="K202" s="102"/>
    </row>
    <row r="203" spans="1:11" ht="30" customHeight="1" thickBot="1" x14ac:dyDescent="0.3">
      <c r="A203" s="102"/>
      <c r="B203" s="18">
        <v>4853.5</v>
      </c>
      <c r="C203" s="19">
        <v>0</v>
      </c>
      <c r="D203" s="51">
        <v>0</v>
      </c>
      <c r="E203" s="18">
        <v>0</v>
      </c>
      <c r="F203" s="18">
        <v>0</v>
      </c>
      <c r="G203" s="18">
        <v>0</v>
      </c>
      <c r="H203" s="18">
        <f t="shared" si="63"/>
        <v>4853.5</v>
      </c>
      <c r="I203" s="45" t="s">
        <v>12</v>
      </c>
      <c r="J203" s="120"/>
      <c r="K203" s="107"/>
    </row>
    <row r="204" spans="1:11" ht="24.75" thickBot="1" x14ac:dyDescent="0.3">
      <c r="A204" s="101" t="s">
        <v>81</v>
      </c>
      <c r="B204" s="13">
        <f>SUM(B205:B207)</f>
        <v>6435</v>
      </c>
      <c r="C204" s="14">
        <f t="shared" ref="C204:G204" si="69">SUM(C205:C207)</f>
        <v>0</v>
      </c>
      <c r="D204" s="15">
        <f t="shared" si="69"/>
        <v>0</v>
      </c>
      <c r="E204" s="13">
        <f t="shared" si="69"/>
        <v>0</v>
      </c>
      <c r="F204" s="13">
        <f t="shared" si="69"/>
        <v>0</v>
      </c>
      <c r="G204" s="13">
        <f t="shared" si="69"/>
        <v>0</v>
      </c>
      <c r="H204" s="13">
        <f t="shared" si="63"/>
        <v>6435</v>
      </c>
      <c r="I204" s="9" t="s">
        <v>8</v>
      </c>
      <c r="J204" s="103" t="s">
        <v>24</v>
      </c>
      <c r="K204" s="101" t="s">
        <v>59</v>
      </c>
    </row>
    <row r="205" spans="1:11" ht="24.75" thickBot="1" x14ac:dyDescent="0.3">
      <c r="A205" s="102"/>
      <c r="B205" s="13"/>
      <c r="C205" s="14"/>
      <c r="D205" s="15"/>
      <c r="E205" s="13"/>
      <c r="F205" s="13"/>
      <c r="G205" s="13"/>
      <c r="H205" s="13">
        <f t="shared" si="63"/>
        <v>0</v>
      </c>
      <c r="I205" s="9" t="s">
        <v>10</v>
      </c>
      <c r="J205" s="103"/>
      <c r="K205" s="102"/>
    </row>
    <row r="206" spans="1:11" ht="24.75" thickBot="1" x14ac:dyDescent="0.3">
      <c r="A206" s="102"/>
      <c r="B206" s="13">
        <v>6370.6</v>
      </c>
      <c r="C206" s="14">
        <v>0</v>
      </c>
      <c r="D206" s="15">
        <v>0</v>
      </c>
      <c r="E206" s="13">
        <v>0</v>
      </c>
      <c r="F206" s="13">
        <v>0</v>
      </c>
      <c r="G206" s="13">
        <v>0</v>
      </c>
      <c r="H206" s="13">
        <f t="shared" si="63"/>
        <v>6370.6</v>
      </c>
      <c r="I206" s="9" t="s">
        <v>11</v>
      </c>
      <c r="J206" s="103"/>
      <c r="K206" s="102"/>
    </row>
    <row r="207" spans="1:11" ht="31.15" customHeight="1" thickBot="1" x14ac:dyDescent="0.3">
      <c r="A207" s="102"/>
      <c r="B207" s="18">
        <v>64.400000000000006</v>
      </c>
      <c r="C207" s="19">
        <v>0</v>
      </c>
      <c r="D207" s="51">
        <v>0</v>
      </c>
      <c r="E207" s="18">
        <v>0</v>
      </c>
      <c r="F207" s="18">
        <v>0</v>
      </c>
      <c r="G207" s="18">
        <v>0</v>
      </c>
      <c r="H207" s="18">
        <f t="shared" si="63"/>
        <v>64.400000000000006</v>
      </c>
      <c r="I207" s="45" t="s">
        <v>12</v>
      </c>
      <c r="J207" s="103"/>
      <c r="K207" s="107"/>
    </row>
    <row r="208" spans="1:11" ht="27" customHeight="1" thickBot="1" x14ac:dyDescent="0.3">
      <c r="A208" s="101" t="s">
        <v>82</v>
      </c>
      <c r="B208" s="13">
        <f>SUM(B209:B211)</f>
        <v>0</v>
      </c>
      <c r="C208" s="14">
        <f t="shared" ref="C208:G208" si="70">SUM(C209:C211)</f>
        <v>9488.6999999999989</v>
      </c>
      <c r="D208" s="15">
        <f t="shared" si="70"/>
        <v>0</v>
      </c>
      <c r="E208" s="13">
        <f t="shared" si="70"/>
        <v>0</v>
      </c>
      <c r="F208" s="13">
        <f t="shared" si="70"/>
        <v>0</v>
      </c>
      <c r="G208" s="13">
        <f t="shared" si="70"/>
        <v>0</v>
      </c>
      <c r="H208" s="13">
        <f t="shared" si="63"/>
        <v>9488.6999999999989</v>
      </c>
      <c r="I208" s="9" t="s">
        <v>8</v>
      </c>
      <c r="J208" s="103" t="s">
        <v>24</v>
      </c>
      <c r="K208" s="101" t="s">
        <v>59</v>
      </c>
    </row>
    <row r="209" spans="1:11" ht="24.75" thickBot="1" x14ac:dyDescent="0.3">
      <c r="A209" s="102"/>
      <c r="B209" s="13"/>
      <c r="C209" s="14"/>
      <c r="D209" s="15"/>
      <c r="E209" s="13"/>
      <c r="F209" s="13"/>
      <c r="G209" s="13"/>
      <c r="H209" s="13">
        <f t="shared" si="63"/>
        <v>0</v>
      </c>
      <c r="I209" s="9" t="s">
        <v>10</v>
      </c>
      <c r="J209" s="103"/>
      <c r="K209" s="102"/>
    </row>
    <row r="210" spans="1:11" ht="24.75" thickBot="1" x14ac:dyDescent="0.3">
      <c r="A210" s="102"/>
      <c r="B210" s="13">
        <v>0</v>
      </c>
      <c r="C210" s="14">
        <v>9394.7999999999993</v>
      </c>
      <c r="D210" s="15">
        <v>0</v>
      </c>
      <c r="E210" s="13">
        <v>0</v>
      </c>
      <c r="F210" s="13">
        <v>0</v>
      </c>
      <c r="G210" s="13">
        <v>0</v>
      </c>
      <c r="H210" s="13">
        <f t="shared" si="63"/>
        <v>9394.7999999999993</v>
      </c>
      <c r="I210" s="9" t="s">
        <v>11</v>
      </c>
      <c r="J210" s="103"/>
      <c r="K210" s="102"/>
    </row>
    <row r="211" spans="1:11" ht="30" customHeight="1" thickBot="1" x14ac:dyDescent="0.3">
      <c r="A211" s="102"/>
      <c r="B211" s="18">
        <v>0</v>
      </c>
      <c r="C211" s="19">
        <v>93.9</v>
      </c>
      <c r="D211" s="51">
        <v>0</v>
      </c>
      <c r="E211" s="18">
        <v>0</v>
      </c>
      <c r="F211" s="18">
        <v>0</v>
      </c>
      <c r="G211" s="18">
        <v>0</v>
      </c>
      <c r="H211" s="18">
        <f t="shared" si="63"/>
        <v>93.9</v>
      </c>
      <c r="I211" s="45" t="s">
        <v>12</v>
      </c>
      <c r="J211" s="103"/>
      <c r="K211" s="107"/>
    </row>
    <row r="212" spans="1:11" ht="27" customHeight="1" thickBot="1" x14ac:dyDescent="0.3">
      <c r="A212" s="101" t="s">
        <v>83</v>
      </c>
      <c r="B212" s="13">
        <f>SUM(B213:B215)</f>
        <v>0</v>
      </c>
      <c r="C212" s="14">
        <f t="shared" ref="C212:G212" si="71">SUM(C213:C215)</f>
        <v>904.6</v>
      </c>
      <c r="D212" s="15">
        <f t="shared" si="71"/>
        <v>0</v>
      </c>
      <c r="E212" s="13">
        <f t="shared" si="71"/>
        <v>0</v>
      </c>
      <c r="F212" s="13">
        <f t="shared" si="71"/>
        <v>0</v>
      </c>
      <c r="G212" s="13">
        <f t="shared" si="71"/>
        <v>0</v>
      </c>
      <c r="H212" s="13">
        <f t="shared" si="63"/>
        <v>904.6</v>
      </c>
      <c r="I212" s="9" t="s">
        <v>8</v>
      </c>
      <c r="J212" s="103" t="s">
        <v>24</v>
      </c>
      <c r="K212" s="101" t="s">
        <v>59</v>
      </c>
    </row>
    <row r="213" spans="1:11" ht="24.75" thickBot="1" x14ac:dyDescent="0.3">
      <c r="A213" s="102"/>
      <c r="B213" s="13"/>
      <c r="C213" s="14"/>
      <c r="D213" s="15"/>
      <c r="E213" s="13">
        <v>0</v>
      </c>
      <c r="F213" s="13"/>
      <c r="G213" s="13"/>
      <c r="H213" s="13">
        <f t="shared" si="63"/>
        <v>0</v>
      </c>
      <c r="I213" s="9" t="s">
        <v>10</v>
      </c>
      <c r="J213" s="103"/>
      <c r="K213" s="102"/>
    </row>
    <row r="214" spans="1:11" ht="24.75" thickBot="1" x14ac:dyDescent="0.3">
      <c r="A214" s="102"/>
      <c r="B214" s="13">
        <v>0</v>
      </c>
      <c r="C214" s="14">
        <v>0</v>
      </c>
      <c r="D214" s="15">
        <v>0</v>
      </c>
      <c r="E214" s="13">
        <v>0</v>
      </c>
      <c r="F214" s="13">
        <v>0</v>
      </c>
      <c r="G214" s="13">
        <v>0</v>
      </c>
      <c r="H214" s="13">
        <f t="shared" si="63"/>
        <v>0</v>
      </c>
      <c r="I214" s="9" t="s">
        <v>11</v>
      </c>
      <c r="J214" s="103"/>
      <c r="K214" s="102"/>
    </row>
    <row r="215" spans="1:11" ht="30.6" customHeight="1" thickBot="1" x14ac:dyDescent="0.3">
      <c r="A215" s="102"/>
      <c r="B215" s="18">
        <v>0</v>
      </c>
      <c r="C215" s="19">
        <v>904.6</v>
      </c>
      <c r="D215" s="51">
        <v>0</v>
      </c>
      <c r="E215" s="18">
        <v>0</v>
      </c>
      <c r="F215" s="18">
        <v>0</v>
      </c>
      <c r="G215" s="18">
        <v>0</v>
      </c>
      <c r="H215" s="18">
        <f t="shared" si="63"/>
        <v>904.6</v>
      </c>
      <c r="I215" s="45" t="s">
        <v>12</v>
      </c>
      <c r="J215" s="121"/>
      <c r="K215" s="107"/>
    </row>
    <row r="216" spans="1:11" ht="27" customHeight="1" thickBot="1" x14ac:dyDescent="0.3">
      <c r="A216" s="111" t="s">
        <v>84</v>
      </c>
      <c r="B216" s="20">
        <f>SUM(B217:B219)</f>
        <v>0</v>
      </c>
      <c r="C216" s="21">
        <f t="shared" ref="C216:E216" si="72">SUM(C217:C219)</f>
        <v>37499.800000000003</v>
      </c>
      <c r="D216" s="22">
        <f t="shared" si="72"/>
        <v>0</v>
      </c>
      <c r="E216" s="20">
        <f t="shared" si="72"/>
        <v>0</v>
      </c>
      <c r="F216" s="20">
        <v>1000</v>
      </c>
      <c r="G216" s="20">
        <v>1000</v>
      </c>
      <c r="H216" s="20">
        <f t="shared" si="63"/>
        <v>39499.800000000003</v>
      </c>
      <c r="I216" s="8" t="s">
        <v>8</v>
      </c>
      <c r="J216" s="105" t="s">
        <v>24</v>
      </c>
      <c r="K216" s="101" t="s">
        <v>59</v>
      </c>
    </row>
    <row r="217" spans="1:11" ht="24.75" thickBot="1" x14ac:dyDescent="0.3">
      <c r="A217" s="112"/>
      <c r="B217" s="13"/>
      <c r="C217" s="14"/>
      <c r="D217" s="15"/>
      <c r="E217" s="13"/>
      <c r="F217" s="13"/>
      <c r="G217" s="13"/>
      <c r="H217" s="13">
        <f t="shared" si="63"/>
        <v>0</v>
      </c>
      <c r="I217" s="9" t="s">
        <v>10</v>
      </c>
      <c r="J217" s="103"/>
      <c r="K217" s="102"/>
    </row>
    <row r="218" spans="1:11" ht="24.75" thickBot="1" x14ac:dyDescent="0.3">
      <c r="A218" s="112"/>
      <c r="B218" s="13">
        <v>0</v>
      </c>
      <c r="C218" s="14">
        <v>37124.800000000003</v>
      </c>
      <c r="D218" s="15">
        <v>0</v>
      </c>
      <c r="E218" s="13">
        <v>0</v>
      </c>
      <c r="F218" s="13">
        <v>0</v>
      </c>
      <c r="G218" s="13">
        <v>0</v>
      </c>
      <c r="H218" s="13">
        <f t="shared" si="63"/>
        <v>37124.800000000003</v>
      </c>
      <c r="I218" s="9" t="s">
        <v>11</v>
      </c>
      <c r="J218" s="103"/>
      <c r="K218" s="102"/>
    </row>
    <row r="219" spans="1:11" ht="24.75" thickBot="1" x14ac:dyDescent="0.3">
      <c r="A219" s="117"/>
      <c r="B219" s="23">
        <v>0</v>
      </c>
      <c r="C219" s="24">
        <v>375</v>
      </c>
      <c r="D219" s="25">
        <v>0</v>
      </c>
      <c r="E219" s="23">
        <v>0</v>
      </c>
      <c r="F219" s="23">
        <v>1000</v>
      </c>
      <c r="G219" s="23">
        <v>1000</v>
      </c>
      <c r="H219" s="23">
        <f t="shared" si="63"/>
        <v>2375</v>
      </c>
      <c r="I219" s="10" t="s">
        <v>12</v>
      </c>
      <c r="J219" s="106"/>
      <c r="K219" s="107"/>
    </row>
    <row r="220" spans="1:11" ht="27" customHeight="1" thickBot="1" x14ac:dyDescent="0.3">
      <c r="A220" s="101" t="s">
        <v>85</v>
      </c>
      <c r="B220" s="20">
        <f>SUM(B221:B223)</f>
        <v>0</v>
      </c>
      <c r="C220" s="21">
        <f t="shared" ref="C220:G220" si="73">SUM(C221:C223)</f>
        <v>4243.3999999999996</v>
      </c>
      <c r="D220" s="22">
        <f t="shared" si="73"/>
        <v>383.6</v>
      </c>
      <c r="E220" s="54">
        <v>622.1</v>
      </c>
      <c r="F220" s="20">
        <f t="shared" ref="F220" si="74">SUM(F221:F223)</f>
        <v>0</v>
      </c>
      <c r="G220" s="20">
        <f t="shared" si="73"/>
        <v>0</v>
      </c>
      <c r="H220" s="20">
        <f t="shared" si="63"/>
        <v>5249.1</v>
      </c>
      <c r="I220" s="8" t="s">
        <v>8</v>
      </c>
      <c r="J220" s="105" t="s">
        <v>24</v>
      </c>
      <c r="K220" s="101" t="s">
        <v>59</v>
      </c>
    </row>
    <row r="221" spans="1:11" ht="24.75" thickBot="1" x14ac:dyDescent="0.3">
      <c r="A221" s="102"/>
      <c r="B221" s="13"/>
      <c r="C221" s="14"/>
      <c r="D221" s="15"/>
      <c r="E221" s="13"/>
      <c r="F221" s="13"/>
      <c r="G221" s="13"/>
      <c r="H221" s="13">
        <f t="shared" si="63"/>
        <v>0</v>
      </c>
      <c r="I221" s="9" t="s">
        <v>10</v>
      </c>
      <c r="J221" s="103"/>
      <c r="K221" s="102"/>
    </row>
    <row r="222" spans="1:11" ht="24.75" thickBot="1" x14ac:dyDescent="0.3">
      <c r="A222" s="102"/>
      <c r="B222" s="13">
        <v>0</v>
      </c>
      <c r="C222" s="14">
        <v>3094.6</v>
      </c>
      <c r="D222" s="15">
        <v>0</v>
      </c>
      <c r="E222" s="13">
        <v>0</v>
      </c>
      <c r="F222" s="13">
        <v>0</v>
      </c>
      <c r="G222" s="13">
        <v>0</v>
      </c>
      <c r="H222" s="13">
        <f t="shared" si="63"/>
        <v>3094.6</v>
      </c>
      <c r="I222" s="9" t="s">
        <v>11</v>
      </c>
      <c r="J222" s="103"/>
      <c r="K222" s="102"/>
    </row>
    <row r="223" spans="1:11" ht="81.599999999999994" customHeight="1" thickBot="1" x14ac:dyDescent="0.3">
      <c r="A223" s="104"/>
      <c r="B223" s="23">
        <v>0</v>
      </c>
      <c r="C223" s="24">
        <v>1148.8</v>
      </c>
      <c r="D223" s="25">
        <v>383.6</v>
      </c>
      <c r="E223" s="54">
        <v>622.1</v>
      </c>
      <c r="F223" s="23">
        <v>0</v>
      </c>
      <c r="G223" s="23">
        <v>0</v>
      </c>
      <c r="H223" s="23">
        <f t="shared" si="63"/>
        <v>2154.5</v>
      </c>
      <c r="I223" s="10" t="s">
        <v>12</v>
      </c>
      <c r="J223" s="106"/>
      <c r="K223" s="107"/>
    </row>
    <row r="224" spans="1:11" ht="24.75" thickBot="1" x14ac:dyDescent="0.3">
      <c r="A224" s="101" t="s">
        <v>86</v>
      </c>
      <c r="B224" s="20">
        <f>SUM(B225:B227)</f>
        <v>0</v>
      </c>
      <c r="C224" s="21">
        <f t="shared" ref="C224:G224" si="75">SUM(C225:C227)</f>
        <v>0</v>
      </c>
      <c r="D224" s="22">
        <f t="shared" si="75"/>
        <v>33412.6</v>
      </c>
      <c r="E224" s="20">
        <f t="shared" si="75"/>
        <v>0</v>
      </c>
      <c r="F224" s="20">
        <f t="shared" si="75"/>
        <v>0</v>
      </c>
      <c r="G224" s="20">
        <f t="shared" si="75"/>
        <v>0</v>
      </c>
      <c r="H224" s="20">
        <f t="shared" si="63"/>
        <v>33412.6</v>
      </c>
      <c r="I224" s="8" t="s">
        <v>8</v>
      </c>
      <c r="J224" s="105" t="s">
        <v>24</v>
      </c>
      <c r="K224" s="101" t="s">
        <v>59</v>
      </c>
    </row>
    <row r="225" spans="1:11" ht="24.75" thickBot="1" x14ac:dyDescent="0.3">
      <c r="A225" s="102"/>
      <c r="B225" s="13"/>
      <c r="C225" s="14"/>
      <c r="D225" s="15"/>
      <c r="E225" s="13"/>
      <c r="F225" s="13"/>
      <c r="G225" s="13"/>
      <c r="H225" s="13">
        <f t="shared" si="63"/>
        <v>0</v>
      </c>
      <c r="I225" s="9" t="s">
        <v>10</v>
      </c>
      <c r="J225" s="103"/>
      <c r="K225" s="102"/>
    </row>
    <row r="226" spans="1:11" ht="24.75" thickBot="1" x14ac:dyDescent="0.3">
      <c r="A226" s="102"/>
      <c r="B226" s="13">
        <v>0</v>
      </c>
      <c r="C226" s="14">
        <v>0</v>
      </c>
      <c r="D226" s="15">
        <v>33078.5</v>
      </c>
      <c r="E226" s="13">
        <v>0</v>
      </c>
      <c r="F226" s="13">
        <v>0</v>
      </c>
      <c r="G226" s="13">
        <v>0</v>
      </c>
      <c r="H226" s="13">
        <f t="shared" si="63"/>
        <v>33078.5</v>
      </c>
      <c r="I226" s="9" t="s">
        <v>11</v>
      </c>
      <c r="J226" s="103"/>
      <c r="K226" s="102"/>
    </row>
    <row r="227" spans="1:11" ht="35.450000000000003" customHeight="1" thickBot="1" x14ac:dyDescent="0.3">
      <c r="A227" s="104"/>
      <c r="B227" s="23">
        <v>0</v>
      </c>
      <c r="C227" s="24">
        <v>0</v>
      </c>
      <c r="D227" s="25">
        <v>334.1</v>
      </c>
      <c r="E227" s="23">
        <v>0</v>
      </c>
      <c r="F227" s="23">
        <v>0</v>
      </c>
      <c r="G227" s="23">
        <v>0</v>
      </c>
      <c r="H227" s="23">
        <f t="shared" si="63"/>
        <v>334.1</v>
      </c>
      <c r="I227" s="10" t="s">
        <v>12</v>
      </c>
      <c r="J227" s="106"/>
      <c r="K227" s="107"/>
    </row>
    <row r="228" spans="1:11" ht="24.75" thickBot="1" x14ac:dyDescent="0.3">
      <c r="A228" s="111" t="s">
        <v>87</v>
      </c>
      <c r="B228" s="20">
        <f>SUM(B229:B231)</f>
        <v>0</v>
      </c>
      <c r="C228" s="21">
        <f t="shared" ref="C228:G228" si="76">SUM(C229:C231)</f>
        <v>0</v>
      </c>
      <c r="D228" s="22">
        <f t="shared" si="76"/>
        <v>0</v>
      </c>
      <c r="E228" s="20">
        <f t="shared" si="76"/>
        <v>250000</v>
      </c>
      <c r="F228" s="20">
        <f t="shared" si="76"/>
        <v>0</v>
      </c>
      <c r="G228" s="20">
        <f t="shared" si="76"/>
        <v>0</v>
      </c>
      <c r="H228" s="20">
        <f t="shared" si="63"/>
        <v>250000</v>
      </c>
      <c r="I228" s="8" t="s">
        <v>8</v>
      </c>
      <c r="J228" s="105" t="s">
        <v>24</v>
      </c>
      <c r="K228" s="101" t="s">
        <v>59</v>
      </c>
    </row>
    <row r="229" spans="1:11" ht="24.75" thickBot="1" x14ac:dyDescent="0.3">
      <c r="A229" s="112"/>
      <c r="B229" s="13"/>
      <c r="C229" s="14"/>
      <c r="D229" s="15"/>
      <c r="E229" s="13">
        <v>250000</v>
      </c>
      <c r="F229" s="13"/>
      <c r="G229" s="13"/>
      <c r="H229" s="13">
        <f t="shared" si="63"/>
        <v>250000</v>
      </c>
      <c r="I229" s="9" t="s">
        <v>10</v>
      </c>
      <c r="J229" s="103"/>
      <c r="K229" s="102"/>
    </row>
    <row r="230" spans="1:11" ht="24.75" thickBot="1" x14ac:dyDescent="0.3">
      <c r="A230" s="112"/>
      <c r="B230" s="13">
        <v>0</v>
      </c>
      <c r="C230" s="14">
        <v>0</v>
      </c>
      <c r="D230" s="15">
        <v>0</v>
      </c>
      <c r="E230" s="13">
        <v>0</v>
      </c>
      <c r="F230" s="13">
        <v>0</v>
      </c>
      <c r="G230" s="13">
        <v>0</v>
      </c>
      <c r="H230" s="13">
        <f t="shared" si="63"/>
        <v>0</v>
      </c>
      <c r="I230" s="9" t="s">
        <v>11</v>
      </c>
      <c r="J230" s="103"/>
      <c r="K230" s="102"/>
    </row>
    <row r="231" spans="1:11" ht="34.15" customHeight="1" thickBot="1" x14ac:dyDescent="0.3">
      <c r="A231" s="117"/>
      <c r="B231" s="23">
        <v>0</v>
      </c>
      <c r="C231" s="24">
        <v>0</v>
      </c>
      <c r="D231" s="25">
        <v>0</v>
      </c>
      <c r="E231" s="23">
        <v>0</v>
      </c>
      <c r="F231" s="23">
        <v>0</v>
      </c>
      <c r="G231" s="23">
        <v>0</v>
      </c>
      <c r="H231" s="23">
        <f t="shared" si="63"/>
        <v>0</v>
      </c>
      <c r="I231" s="10" t="s">
        <v>12</v>
      </c>
      <c r="J231" s="106"/>
      <c r="K231" s="107"/>
    </row>
    <row r="232" spans="1:11" ht="24.75" thickBot="1" x14ac:dyDescent="0.3">
      <c r="A232" s="101" t="s">
        <v>88</v>
      </c>
      <c r="B232" s="20">
        <f>SUM(B233:B235)</f>
        <v>0</v>
      </c>
      <c r="C232" s="21">
        <f t="shared" ref="C232:G232" si="77">SUM(C233:C235)</f>
        <v>0</v>
      </c>
      <c r="D232" s="22">
        <f t="shared" si="77"/>
        <v>0</v>
      </c>
      <c r="E232" s="20">
        <f t="shared" si="77"/>
        <v>50000</v>
      </c>
      <c r="F232" s="20">
        <f t="shared" si="77"/>
        <v>0</v>
      </c>
      <c r="G232" s="20">
        <f t="shared" si="77"/>
        <v>0</v>
      </c>
      <c r="H232" s="20">
        <f t="shared" si="63"/>
        <v>50000</v>
      </c>
      <c r="I232" s="8" t="s">
        <v>8</v>
      </c>
      <c r="J232" s="105" t="s">
        <v>24</v>
      </c>
      <c r="K232" s="101" t="s">
        <v>59</v>
      </c>
    </row>
    <row r="233" spans="1:11" ht="24.75" thickBot="1" x14ac:dyDescent="0.3">
      <c r="A233" s="102"/>
      <c r="B233" s="13"/>
      <c r="C233" s="14"/>
      <c r="D233" s="15"/>
      <c r="E233" s="13">
        <v>50000</v>
      </c>
      <c r="F233" s="13"/>
      <c r="G233" s="13"/>
      <c r="H233" s="13">
        <f t="shared" si="63"/>
        <v>50000</v>
      </c>
      <c r="I233" s="9" t="s">
        <v>10</v>
      </c>
      <c r="J233" s="103"/>
      <c r="K233" s="102"/>
    </row>
    <row r="234" spans="1:11" ht="24.75" thickBot="1" x14ac:dyDescent="0.3">
      <c r="A234" s="102"/>
      <c r="B234" s="13">
        <v>0</v>
      </c>
      <c r="C234" s="14">
        <v>0</v>
      </c>
      <c r="D234" s="15">
        <v>0</v>
      </c>
      <c r="E234" s="13">
        <v>0</v>
      </c>
      <c r="F234" s="13">
        <v>0</v>
      </c>
      <c r="G234" s="13">
        <v>0</v>
      </c>
      <c r="H234" s="13">
        <f t="shared" si="63"/>
        <v>0</v>
      </c>
      <c r="I234" s="9" t="s">
        <v>11</v>
      </c>
      <c r="J234" s="103"/>
      <c r="K234" s="102"/>
    </row>
    <row r="235" spans="1:11" ht="36" customHeight="1" thickBot="1" x14ac:dyDescent="0.3">
      <c r="A235" s="104"/>
      <c r="B235" s="23">
        <v>0</v>
      </c>
      <c r="C235" s="24">
        <v>0</v>
      </c>
      <c r="D235" s="25">
        <v>0</v>
      </c>
      <c r="E235" s="23">
        <v>0</v>
      </c>
      <c r="F235" s="23">
        <v>0</v>
      </c>
      <c r="G235" s="23">
        <v>0</v>
      </c>
      <c r="H235" s="23">
        <f t="shared" si="63"/>
        <v>0</v>
      </c>
      <c r="I235" s="10" t="s">
        <v>12</v>
      </c>
      <c r="J235" s="106"/>
      <c r="K235" s="107"/>
    </row>
    <row r="236" spans="1:11" ht="24.75" thickBot="1" x14ac:dyDescent="0.3">
      <c r="A236" s="101" t="s">
        <v>89</v>
      </c>
      <c r="B236" s="20">
        <f>SUM(B237:B239)</f>
        <v>0</v>
      </c>
      <c r="C236" s="21">
        <f t="shared" ref="C236:G236" si="78">SUM(C237:C239)</f>
        <v>0</v>
      </c>
      <c r="D236" s="22">
        <f t="shared" si="78"/>
        <v>0</v>
      </c>
      <c r="E236" s="20">
        <v>70000</v>
      </c>
      <c r="F236" s="20">
        <f t="shared" ref="F236" si="79">SUM(F237:F239)</f>
        <v>0</v>
      </c>
      <c r="G236" s="20">
        <f t="shared" si="78"/>
        <v>0</v>
      </c>
      <c r="H236" s="20">
        <f t="shared" si="63"/>
        <v>70000</v>
      </c>
      <c r="I236" s="8" t="s">
        <v>8</v>
      </c>
      <c r="J236" s="105" t="s">
        <v>24</v>
      </c>
      <c r="K236" s="101" t="s">
        <v>59</v>
      </c>
    </row>
    <row r="237" spans="1:11" ht="24.75" thickBot="1" x14ac:dyDescent="0.3">
      <c r="A237" s="102"/>
      <c r="B237" s="13"/>
      <c r="C237" s="14"/>
      <c r="D237" s="15"/>
      <c r="E237" s="13"/>
      <c r="F237" s="13"/>
      <c r="G237" s="13"/>
      <c r="H237" s="13">
        <f t="shared" si="63"/>
        <v>0</v>
      </c>
      <c r="I237" s="9" t="s">
        <v>10</v>
      </c>
      <c r="J237" s="103"/>
      <c r="K237" s="102"/>
    </row>
    <row r="238" spans="1:11" ht="24.75" thickBot="1" x14ac:dyDescent="0.3">
      <c r="A238" s="102"/>
      <c r="B238" s="13">
        <v>0</v>
      </c>
      <c r="C238" s="14">
        <v>0</v>
      </c>
      <c r="D238" s="15">
        <v>0</v>
      </c>
      <c r="E238" s="13">
        <v>70000</v>
      </c>
      <c r="F238" s="13">
        <v>0</v>
      </c>
      <c r="G238" s="13">
        <v>0</v>
      </c>
      <c r="H238" s="13">
        <f t="shared" si="63"/>
        <v>70000</v>
      </c>
      <c r="I238" s="9" t="s">
        <v>11</v>
      </c>
      <c r="J238" s="103"/>
      <c r="K238" s="102"/>
    </row>
    <row r="239" spans="1:11" ht="82.9" customHeight="1" thickBot="1" x14ac:dyDescent="0.3">
      <c r="A239" s="104"/>
      <c r="B239" s="23">
        <v>0</v>
      </c>
      <c r="C239" s="24">
        <v>0</v>
      </c>
      <c r="D239" s="25">
        <v>0</v>
      </c>
      <c r="E239" s="23">
        <v>0</v>
      </c>
      <c r="F239" s="23">
        <v>0</v>
      </c>
      <c r="G239" s="23">
        <v>0</v>
      </c>
      <c r="H239" s="23">
        <f t="shared" si="63"/>
        <v>0</v>
      </c>
      <c r="I239" s="10" t="s">
        <v>12</v>
      </c>
      <c r="J239" s="106"/>
      <c r="K239" s="107"/>
    </row>
    <row r="240" spans="1:11" ht="24.75" thickBot="1" x14ac:dyDescent="0.3">
      <c r="A240" s="101" t="s">
        <v>90</v>
      </c>
      <c r="B240" s="21">
        <f t="shared" ref="B240:D240" si="80">SUM(B241:B243)</f>
        <v>0</v>
      </c>
      <c r="C240" s="21">
        <f t="shared" si="80"/>
        <v>0</v>
      </c>
      <c r="D240" s="22">
        <f t="shared" si="80"/>
        <v>0</v>
      </c>
      <c r="E240" s="21">
        <v>0</v>
      </c>
      <c r="F240" s="21">
        <f t="shared" ref="F240:G240" si="81">SUM(F241:F243)</f>
        <v>0</v>
      </c>
      <c r="G240" s="21">
        <f t="shared" si="81"/>
        <v>0</v>
      </c>
      <c r="H240" s="20">
        <f t="shared" si="63"/>
        <v>0</v>
      </c>
      <c r="I240" s="8" t="s">
        <v>8</v>
      </c>
      <c r="J240" s="105" t="s">
        <v>24</v>
      </c>
      <c r="K240" s="101" t="s">
        <v>59</v>
      </c>
    </row>
    <row r="241" spans="1:11" ht="24.75" thickBot="1" x14ac:dyDescent="0.3">
      <c r="A241" s="102"/>
      <c r="B241" s="13"/>
      <c r="C241" s="14"/>
      <c r="D241" s="15"/>
      <c r="E241" s="13"/>
      <c r="F241" s="23">
        <v>0</v>
      </c>
      <c r="G241" s="23">
        <v>0</v>
      </c>
      <c r="H241" s="13"/>
      <c r="I241" s="9" t="s">
        <v>10</v>
      </c>
      <c r="J241" s="103"/>
      <c r="K241" s="102"/>
    </row>
    <row r="242" spans="1:11" ht="24.75" thickBot="1" x14ac:dyDescent="0.3">
      <c r="A242" s="102"/>
      <c r="B242" s="13">
        <v>0</v>
      </c>
      <c r="C242" s="14">
        <v>0</v>
      </c>
      <c r="D242" s="15">
        <v>0</v>
      </c>
      <c r="E242" s="13">
        <v>0</v>
      </c>
      <c r="F242" s="13">
        <v>0</v>
      </c>
      <c r="G242" s="13">
        <v>0</v>
      </c>
      <c r="H242" s="13">
        <v>0</v>
      </c>
      <c r="I242" s="9" t="s">
        <v>11</v>
      </c>
      <c r="J242" s="103"/>
      <c r="K242" s="102"/>
    </row>
    <row r="243" spans="1:11" ht="33" customHeight="1" thickBot="1" x14ac:dyDescent="0.3">
      <c r="A243" s="104"/>
      <c r="B243" s="23">
        <v>0</v>
      </c>
      <c r="C243" s="24">
        <v>0</v>
      </c>
      <c r="D243" s="25">
        <v>0</v>
      </c>
      <c r="E243" s="23">
        <v>0</v>
      </c>
      <c r="F243" s="23">
        <v>0</v>
      </c>
      <c r="G243" s="23">
        <v>0</v>
      </c>
      <c r="H243" s="23">
        <v>0</v>
      </c>
      <c r="I243" s="10" t="s">
        <v>12</v>
      </c>
      <c r="J243" s="106"/>
      <c r="K243" s="107"/>
    </row>
    <row r="244" spans="1:11" ht="15.75" thickBot="1" x14ac:dyDescent="0.3">
      <c r="A244" s="108" t="s">
        <v>15</v>
      </c>
      <c r="B244" s="109"/>
      <c r="C244" s="109"/>
      <c r="D244" s="109"/>
      <c r="E244" s="109"/>
      <c r="F244" s="109"/>
      <c r="G244" s="109"/>
      <c r="H244" s="109"/>
      <c r="I244" s="109"/>
      <c r="J244" s="109"/>
      <c r="K244" s="110"/>
    </row>
    <row r="245" spans="1:11" ht="24.75" thickBot="1" x14ac:dyDescent="0.3">
      <c r="A245" s="111" t="s">
        <v>57</v>
      </c>
      <c r="B245" s="20">
        <f>SUM(B246:B248)</f>
        <v>577</v>
      </c>
      <c r="C245" s="21">
        <f t="shared" ref="C245:G245" si="82">SUM(C246:C248)</f>
        <v>4766</v>
      </c>
      <c r="D245" s="22">
        <f t="shared" si="82"/>
        <v>0</v>
      </c>
      <c r="E245" s="20">
        <f t="shared" si="82"/>
        <v>0</v>
      </c>
      <c r="F245" s="20">
        <f t="shared" si="82"/>
        <v>0</v>
      </c>
      <c r="G245" s="20">
        <f t="shared" si="82"/>
        <v>0</v>
      </c>
      <c r="H245" s="20">
        <f t="shared" ref="H245:H260" si="83">SUM(B245:G245)</f>
        <v>5343</v>
      </c>
      <c r="I245" s="8" t="s">
        <v>8</v>
      </c>
      <c r="J245" s="105" t="s">
        <v>25</v>
      </c>
      <c r="K245" s="114"/>
    </row>
    <row r="246" spans="1:11" ht="24.75" thickBot="1" x14ac:dyDescent="0.3">
      <c r="A246" s="112"/>
      <c r="B246" s="13">
        <f t="shared" ref="B246:G246" si="84">SUM(B250+B258)</f>
        <v>0</v>
      </c>
      <c r="C246" s="14">
        <f t="shared" si="84"/>
        <v>0</v>
      </c>
      <c r="D246" s="15">
        <f t="shared" si="84"/>
        <v>0</v>
      </c>
      <c r="E246" s="13">
        <f t="shared" si="84"/>
        <v>0</v>
      </c>
      <c r="F246" s="13">
        <f t="shared" si="84"/>
        <v>0</v>
      </c>
      <c r="G246" s="13">
        <f t="shared" si="84"/>
        <v>0</v>
      </c>
      <c r="H246" s="11">
        <f t="shared" si="83"/>
        <v>0</v>
      </c>
      <c r="I246" s="9" t="s">
        <v>10</v>
      </c>
      <c r="J246" s="103"/>
      <c r="K246" s="115"/>
    </row>
    <row r="247" spans="1:11" ht="24.75" thickBot="1" x14ac:dyDescent="0.3">
      <c r="A247" s="112"/>
      <c r="B247" s="18">
        <f>B251+B259</f>
        <v>0</v>
      </c>
      <c r="C247" s="14">
        <f>SUM(C251+C255+C259)</f>
        <v>2020.3</v>
      </c>
      <c r="D247" s="51">
        <f t="shared" ref="D247:G248" si="85">D251+D259</f>
        <v>0</v>
      </c>
      <c r="E247" s="18">
        <f t="shared" si="85"/>
        <v>0</v>
      </c>
      <c r="F247" s="18">
        <f t="shared" si="85"/>
        <v>0</v>
      </c>
      <c r="G247" s="18">
        <f t="shared" si="85"/>
        <v>0</v>
      </c>
      <c r="H247" s="11">
        <f t="shared" si="83"/>
        <v>2020.3</v>
      </c>
      <c r="I247" s="9" t="s">
        <v>11</v>
      </c>
      <c r="J247" s="103"/>
      <c r="K247" s="115"/>
    </row>
    <row r="248" spans="1:11" ht="24.75" thickBot="1" x14ac:dyDescent="0.3">
      <c r="A248" s="113"/>
      <c r="B248" s="29">
        <f>B252+B260</f>
        <v>577</v>
      </c>
      <c r="C248" s="14">
        <f t="shared" ref="C248" si="86">SUM(C252+C256+C260)</f>
        <v>2745.7</v>
      </c>
      <c r="D248" s="30">
        <f t="shared" si="85"/>
        <v>0</v>
      </c>
      <c r="E248" s="29">
        <f t="shared" si="85"/>
        <v>0</v>
      </c>
      <c r="F248" s="29">
        <f t="shared" si="85"/>
        <v>0</v>
      </c>
      <c r="G248" s="29">
        <f t="shared" si="85"/>
        <v>0</v>
      </c>
      <c r="H248" s="31">
        <f t="shared" si="83"/>
        <v>3322.7</v>
      </c>
      <c r="I248" s="10" t="s">
        <v>12</v>
      </c>
      <c r="J248" s="106"/>
      <c r="K248" s="116"/>
    </row>
    <row r="249" spans="1:11" ht="24.75" thickBot="1" x14ac:dyDescent="0.3">
      <c r="A249" s="94" t="s">
        <v>16</v>
      </c>
      <c r="B249" s="29">
        <f>SUM(B250:B252)</f>
        <v>577</v>
      </c>
      <c r="C249" s="32">
        <f>SUM(C250:C252)</f>
        <v>0</v>
      </c>
      <c r="D249" s="30">
        <f t="shared" ref="D249:G249" si="87">SUM(D250:D252)</f>
        <v>0</v>
      </c>
      <c r="E249" s="29">
        <f t="shared" si="87"/>
        <v>0</v>
      </c>
      <c r="F249" s="29">
        <f t="shared" si="87"/>
        <v>0</v>
      </c>
      <c r="G249" s="29">
        <f t="shared" si="87"/>
        <v>0</v>
      </c>
      <c r="H249" s="29">
        <f t="shared" si="83"/>
        <v>577</v>
      </c>
      <c r="I249" s="33" t="s">
        <v>8</v>
      </c>
      <c r="J249" s="97" t="s">
        <v>25</v>
      </c>
      <c r="K249" s="94"/>
    </row>
    <row r="250" spans="1:11" ht="24.75" thickBot="1" x14ac:dyDescent="0.3">
      <c r="A250" s="95"/>
      <c r="B250" s="29"/>
      <c r="C250" s="32"/>
      <c r="D250" s="30"/>
      <c r="E250" s="29"/>
      <c r="F250" s="29"/>
      <c r="G250" s="29"/>
      <c r="H250" s="29">
        <f t="shared" si="83"/>
        <v>0</v>
      </c>
      <c r="I250" s="33" t="s">
        <v>10</v>
      </c>
      <c r="J250" s="98"/>
      <c r="K250" s="95"/>
    </row>
    <row r="251" spans="1:11" ht="24.75" thickBot="1" x14ac:dyDescent="0.3">
      <c r="A251" s="95"/>
      <c r="B251" s="29">
        <v>0</v>
      </c>
      <c r="C251" s="32"/>
      <c r="D251" s="30">
        <v>0</v>
      </c>
      <c r="E251" s="29">
        <v>0</v>
      </c>
      <c r="F251" s="29">
        <v>0</v>
      </c>
      <c r="G251" s="29">
        <v>0</v>
      </c>
      <c r="H251" s="29">
        <f t="shared" si="83"/>
        <v>0</v>
      </c>
      <c r="I251" s="33" t="s">
        <v>11</v>
      </c>
      <c r="J251" s="98"/>
      <c r="K251" s="95"/>
    </row>
    <row r="252" spans="1:11" ht="24.75" thickBot="1" x14ac:dyDescent="0.3">
      <c r="A252" s="96"/>
      <c r="B252" s="29">
        <v>577</v>
      </c>
      <c r="C252" s="32"/>
      <c r="D252" s="30">
        <v>0</v>
      </c>
      <c r="E252" s="29">
        <v>0</v>
      </c>
      <c r="F252" s="29">
        <v>0</v>
      </c>
      <c r="G252" s="29">
        <v>0</v>
      </c>
      <c r="H252" s="29">
        <f t="shared" si="83"/>
        <v>577</v>
      </c>
      <c r="I252" s="33" t="s">
        <v>12</v>
      </c>
      <c r="J252" s="99"/>
      <c r="K252" s="96"/>
    </row>
    <row r="253" spans="1:11" ht="24.75" thickBot="1" x14ac:dyDescent="0.3">
      <c r="A253" s="94" t="s">
        <v>55</v>
      </c>
      <c r="B253" s="29">
        <f>SUM(B254:B256)</f>
        <v>0</v>
      </c>
      <c r="C253" s="32">
        <f t="shared" ref="C253:G253" si="88">SUM(C254:C256)</f>
        <v>2745.7</v>
      </c>
      <c r="D253" s="30">
        <f t="shared" si="88"/>
        <v>0</v>
      </c>
      <c r="E253" s="34">
        <f t="shared" si="88"/>
        <v>0</v>
      </c>
      <c r="F253" s="29">
        <f t="shared" si="88"/>
        <v>0</v>
      </c>
      <c r="G253" s="29">
        <f t="shared" si="88"/>
        <v>0</v>
      </c>
      <c r="H253" s="29">
        <f t="shared" si="83"/>
        <v>2745.7</v>
      </c>
      <c r="I253" s="33" t="s">
        <v>8</v>
      </c>
      <c r="J253" s="97" t="s">
        <v>25</v>
      </c>
      <c r="K253" s="94"/>
    </row>
    <row r="254" spans="1:11" ht="24.75" thickBot="1" x14ac:dyDescent="0.3">
      <c r="A254" s="95"/>
      <c r="B254" s="29"/>
      <c r="C254" s="32"/>
      <c r="D254" s="30"/>
      <c r="E254" s="29"/>
      <c r="F254" s="29"/>
      <c r="G254" s="29"/>
      <c r="H254" s="29">
        <f t="shared" si="83"/>
        <v>0</v>
      </c>
      <c r="I254" s="33" t="s">
        <v>10</v>
      </c>
      <c r="J254" s="98"/>
      <c r="K254" s="95"/>
    </row>
    <row r="255" spans="1:11" ht="24.75" thickBot="1" x14ac:dyDescent="0.3">
      <c r="A255" s="95"/>
      <c r="B255" s="29">
        <v>0</v>
      </c>
      <c r="C255" s="32"/>
      <c r="D255" s="30">
        <v>0</v>
      </c>
      <c r="E255" s="29">
        <v>0</v>
      </c>
      <c r="F255" s="29">
        <v>0</v>
      </c>
      <c r="G255" s="29">
        <v>0</v>
      </c>
      <c r="H255" s="29">
        <f t="shared" si="83"/>
        <v>0</v>
      </c>
      <c r="I255" s="33" t="s">
        <v>11</v>
      </c>
      <c r="J255" s="98"/>
      <c r="K255" s="95"/>
    </row>
    <row r="256" spans="1:11" ht="73.150000000000006" customHeight="1" thickBot="1" x14ac:dyDescent="0.3">
      <c r="A256" s="96"/>
      <c r="B256" s="29">
        <v>0</v>
      </c>
      <c r="C256" s="32">
        <v>2745.7</v>
      </c>
      <c r="D256" s="30">
        <v>0</v>
      </c>
      <c r="E256" s="29">
        <v>0</v>
      </c>
      <c r="F256" s="29">
        <v>0</v>
      </c>
      <c r="G256" s="29">
        <v>0</v>
      </c>
      <c r="H256" s="29">
        <f t="shared" si="83"/>
        <v>2745.7</v>
      </c>
      <c r="I256" s="33" t="s">
        <v>12</v>
      </c>
      <c r="J256" s="99"/>
      <c r="K256" s="100"/>
    </row>
    <row r="257" spans="1:11" ht="24.75" thickBot="1" x14ac:dyDescent="0.3">
      <c r="A257" s="94" t="s">
        <v>56</v>
      </c>
      <c r="B257" s="29">
        <f>SUM(B258:B260)</f>
        <v>0</v>
      </c>
      <c r="C257" s="32">
        <f t="shared" ref="C257:G257" si="89">SUM(C258:C260)</f>
        <v>2020.3</v>
      </c>
      <c r="D257" s="30">
        <f t="shared" si="89"/>
        <v>0</v>
      </c>
      <c r="E257" s="34">
        <f t="shared" si="89"/>
        <v>0</v>
      </c>
      <c r="F257" s="29">
        <f t="shared" si="89"/>
        <v>0</v>
      </c>
      <c r="G257" s="29">
        <f t="shared" si="89"/>
        <v>0</v>
      </c>
      <c r="H257" s="29">
        <f t="shared" si="83"/>
        <v>2020.3</v>
      </c>
      <c r="I257" s="33" t="s">
        <v>8</v>
      </c>
      <c r="J257" s="97" t="s">
        <v>25</v>
      </c>
      <c r="K257" s="94"/>
    </row>
    <row r="258" spans="1:11" ht="24.75" thickBot="1" x14ac:dyDescent="0.3">
      <c r="A258" s="95"/>
      <c r="B258" s="29"/>
      <c r="C258" s="32"/>
      <c r="D258" s="30"/>
      <c r="E258" s="29"/>
      <c r="F258" s="29"/>
      <c r="G258" s="29"/>
      <c r="H258" s="29">
        <f t="shared" si="83"/>
        <v>0</v>
      </c>
      <c r="I258" s="33" t="s">
        <v>10</v>
      </c>
      <c r="J258" s="98"/>
      <c r="K258" s="95"/>
    </row>
    <row r="259" spans="1:11" ht="24.75" thickBot="1" x14ac:dyDescent="0.3">
      <c r="A259" s="95"/>
      <c r="B259" s="29">
        <v>0</v>
      </c>
      <c r="C259" s="32">
        <v>2020.3</v>
      </c>
      <c r="D259" s="30">
        <v>0</v>
      </c>
      <c r="E259" s="29">
        <v>0</v>
      </c>
      <c r="F259" s="29">
        <v>0</v>
      </c>
      <c r="G259" s="29">
        <v>0</v>
      </c>
      <c r="H259" s="29">
        <f t="shared" si="83"/>
        <v>2020.3</v>
      </c>
      <c r="I259" s="33" t="s">
        <v>11</v>
      </c>
      <c r="J259" s="98"/>
      <c r="K259" s="95"/>
    </row>
    <row r="260" spans="1:11" ht="24.75" thickBot="1" x14ac:dyDescent="0.3">
      <c r="A260" s="96"/>
      <c r="B260" s="29">
        <v>0</v>
      </c>
      <c r="C260" s="32">
        <v>0</v>
      </c>
      <c r="D260" s="30">
        <v>0</v>
      </c>
      <c r="E260" s="29">
        <v>0</v>
      </c>
      <c r="F260" s="29">
        <v>0</v>
      </c>
      <c r="G260" s="29">
        <v>0</v>
      </c>
      <c r="H260" s="29">
        <f t="shared" si="83"/>
        <v>0</v>
      </c>
      <c r="I260" s="33" t="s">
        <v>12</v>
      </c>
      <c r="J260" s="99"/>
      <c r="K260" s="100"/>
    </row>
  </sheetData>
  <mergeCells count="207">
    <mergeCell ref="J1:K1"/>
    <mergeCell ref="J2:K2"/>
    <mergeCell ref="J3:K3"/>
    <mergeCell ref="J4:K4"/>
    <mergeCell ref="A5:K5"/>
    <mergeCell ref="A6:K6"/>
    <mergeCell ref="G8:G9"/>
    <mergeCell ref="H8:H9"/>
    <mergeCell ref="A10:A13"/>
    <mergeCell ref="J10:J13"/>
    <mergeCell ref="K10:K13"/>
    <mergeCell ref="A14:K14"/>
    <mergeCell ref="A7:A9"/>
    <mergeCell ref="B7:H7"/>
    <mergeCell ref="I7:I9"/>
    <mergeCell ref="J7:J9"/>
    <mergeCell ref="K7:K9"/>
    <mergeCell ref="B8:B9"/>
    <mergeCell ref="C8:C9"/>
    <mergeCell ref="D8:D9"/>
    <mergeCell ref="E8:E9"/>
    <mergeCell ref="F8:F9"/>
    <mergeCell ref="A23:A26"/>
    <mergeCell ref="J23:J26"/>
    <mergeCell ref="K23:K26"/>
    <mergeCell ref="A27:A30"/>
    <mergeCell ref="J27:J30"/>
    <mergeCell ref="K27:K30"/>
    <mergeCell ref="A15:A18"/>
    <mergeCell ref="J15:J18"/>
    <mergeCell ref="K15:K18"/>
    <mergeCell ref="A19:A22"/>
    <mergeCell ref="J19:J22"/>
    <mergeCell ref="K19:K22"/>
    <mergeCell ref="A43:A46"/>
    <mergeCell ref="J43:J46"/>
    <mergeCell ref="K43:K46"/>
    <mergeCell ref="A39:A42"/>
    <mergeCell ref="J39:J42"/>
    <mergeCell ref="K39:K42"/>
    <mergeCell ref="A31:A34"/>
    <mergeCell ref="J31:J34"/>
    <mergeCell ref="K31:K34"/>
    <mergeCell ref="A35:A38"/>
    <mergeCell ref="J35:J38"/>
    <mergeCell ref="K35:K38"/>
    <mergeCell ref="A55:A58"/>
    <mergeCell ref="J55:J58"/>
    <mergeCell ref="K55:K58"/>
    <mergeCell ref="A47:A50"/>
    <mergeCell ref="J47:J50"/>
    <mergeCell ref="K47:K50"/>
    <mergeCell ref="A51:A54"/>
    <mergeCell ref="J51:J54"/>
    <mergeCell ref="K51:K54"/>
    <mergeCell ref="A67:A70"/>
    <mergeCell ref="J67:J70"/>
    <mergeCell ref="K67:K70"/>
    <mergeCell ref="A71:A74"/>
    <mergeCell ref="J71:J74"/>
    <mergeCell ref="K71:K74"/>
    <mergeCell ref="A59:A62"/>
    <mergeCell ref="J59:J62"/>
    <mergeCell ref="K59:K62"/>
    <mergeCell ref="A63:A66"/>
    <mergeCell ref="J63:J66"/>
    <mergeCell ref="K63:K66"/>
    <mergeCell ref="A83:A86"/>
    <mergeCell ref="J83:J86"/>
    <mergeCell ref="K83:K86"/>
    <mergeCell ref="A87:A90"/>
    <mergeCell ref="J87:J90"/>
    <mergeCell ref="K87:K90"/>
    <mergeCell ref="A75:A78"/>
    <mergeCell ref="J75:J78"/>
    <mergeCell ref="K75:K78"/>
    <mergeCell ref="A79:A82"/>
    <mergeCell ref="J79:J82"/>
    <mergeCell ref="K79:K82"/>
    <mergeCell ref="A99:A102"/>
    <mergeCell ref="J99:J102"/>
    <mergeCell ref="K99:K102"/>
    <mergeCell ref="A91:A94"/>
    <mergeCell ref="J91:J94"/>
    <mergeCell ref="K91:K94"/>
    <mergeCell ref="A95:A98"/>
    <mergeCell ref="J95:J98"/>
    <mergeCell ref="K95:K98"/>
    <mergeCell ref="A107:A110"/>
    <mergeCell ref="J107:J110"/>
    <mergeCell ref="K107:K110"/>
    <mergeCell ref="A111:A114"/>
    <mergeCell ref="J111:J114"/>
    <mergeCell ref="K111:K114"/>
    <mergeCell ref="A103:A106"/>
    <mergeCell ref="J103:J106"/>
    <mergeCell ref="K103:K106"/>
    <mergeCell ref="A123:A126"/>
    <mergeCell ref="J123:J126"/>
    <mergeCell ref="K123:K126"/>
    <mergeCell ref="A127:A130"/>
    <mergeCell ref="J127:J130"/>
    <mergeCell ref="K127:K130"/>
    <mergeCell ref="A115:A118"/>
    <mergeCell ref="J115:J118"/>
    <mergeCell ref="K115:K118"/>
    <mergeCell ref="A119:A122"/>
    <mergeCell ref="J119:J122"/>
    <mergeCell ref="K119:K122"/>
    <mergeCell ref="A139:A142"/>
    <mergeCell ref="J139:J142"/>
    <mergeCell ref="K139:K142"/>
    <mergeCell ref="A143:A146"/>
    <mergeCell ref="J143:J146"/>
    <mergeCell ref="K143:K146"/>
    <mergeCell ref="A131:A134"/>
    <mergeCell ref="J131:J134"/>
    <mergeCell ref="K131:K134"/>
    <mergeCell ref="A135:A138"/>
    <mergeCell ref="J135:J138"/>
    <mergeCell ref="K135:K138"/>
    <mergeCell ref="A155:A158"/>
    <mergeCell ref="J155:J158"/>
    <mergeCell ref="K155:K158"/>
    <mergeCell ref="A159:A162"/>
    <mergeCell ref="J159:J162"/>
    <mergeCell ref="K159:K162"/>
    <mergeCell ref="A147:A150"/>
    <mergeCell ref="J147:J150"/>
    <mergeCell ref="K147:K150"/>
    <mergeCell ref="A151:A154"/>
    <mergeCell ref="J151:J154"/>
    <mergeCell ref="K151:K154"/>
    <mergeCell ref="A175:A178"/>
    <mergeCell ref="J175:J178"/>
    <mergeCell ref="K175:K178"/>
    <mergeCell ref="A163:A166"/>
    <mergeCell ref="J163:J166"/>
    <mergeCell ref="K163:K166"/>
    <mergeCell ref="A171:A174"/>
    <mergeCell ref="J171:J174"/>
    <mergeCell ref="K171:K174"/>
    <mergeCell ref="A191:K191"/>
    <mergeCell ref="A192:A195"/>
    <mergeCell ref="J192:J195"/>
    <mergeCell ref="K192:K195"/>
    <mergeCell ref="A187:A190"/>
    <mergeCell ref="J187:J190"/>
    <mergeCell ref="K187:K190"/>
    <mergeCell ref="A179:A182"/>
    <mergeCell ref="J179:J182"/>
    <mergeCell ref="K179:K182"/>
    <mergeCell ref="A183:A186"/>
    <mergeCell ref="J183:J186"/>
    <mergeCell ref="K183:K186"/>
    <mergeCell ref="J196:J199"/>
    <mergeCell ref="K196:K199"/>
    <mergeCell ref="A200:A203"/>
    <mergeCell ref="J200:J203"/>
    <mergeCell ref="K200:K203"/>
    <mergeCell ref="A204:A207"/>
    <mergeCell ref="J204:J207"/>
    <mergeCell ref="K204:K207"/>
    <mergeCell ref="A212:A215"/>
    <mergeCell ref="J212:J215"/>
    <mergeCell ref="K212:K215"/>
    <mergeCell ref="A196:A199"/>
    <mergeCell ref="K236:K239"/>
    <mergeCell ref="A224:A227"/>
    <mergeCell ref="J224:J227"/>
    <mergeCell ref="K224:K227"/>
    <mergeCell ref="A228:A231"/>
    <mergeCell ref="J228:J231"/>
    <mergeCell ref="K228:K231"/>
    <mergeCell ref="A208:A211"/>
    <mergeCell ref="J208:J211"/>
    <mergeCell ref="K208:K211"/>
    <mergeCell ref="A220:A223"/>
    <mergeCell ref="J220:J223"/>
    <mergeCell ref="K220:K223"/>
    <mergeCell ref="A216:A219"/>
    <mergeCell ref="J216:J219"/>
    <mergeCell ref="K216:K219"/>
    <mergeCell ref="A257:A260"/>
    <mergeCell ref="J257:J260"/>
    <mergeCell ref="K257:K260"/>
    <mergeCell ref="A167:A170"/>
    <mergeCell ref="J167:J170"/>
    <mergeCell ref="K167:K170"/>
    <mergeCell ref="A249:A252"/>
    <mergeCell ref="J249:J252"/>
    <mergeCell ref="K249:K252"/>
    <mergeCell ref="A253:A256"/>
    <mergeCell ref="J253:J256"/>
    <mergeCell ref="K253:K256"/>
    <mergeCell ref="A240:A243"/>
    <mergeCell ref="J240:J243"/>
    <mergeCell ref="K240:K243"/>
    <mergeCell ref="A244:K244"/>
    <mergeCell ref="A245:A248"/>
    <mergeCell ref="J245:J248"/>
    <mergeCell ref="K245:K248"/>
    <mergeCell ref="A232:A235"/>
    <mergeCell ref="J232:J235"/>
    <mergeCell ref="K232:K235"/>
    <mergeCell ref="A236:A239"/>
    <mergeCell ref="J236:J23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tabSelected="1" zoomScaleNormal="100" zoomScaleSheetLayoutView="85" workbookViewId="0">
      <selection activeCell="L16" sqref="L16"/>
    </sheetView>
  </sheetViews>
  <sheetFormatPr defaultRowHeight="15" x14ac:dyDescent="0.25"/>
  <cols>
    <col min="1" max="1" width="4.5703125" customWidth="1"/>
    <col min="2" max="2" width="18.28515625" customWidth="1"/>
    <col min="3" max="3" width="6" customWidth="1"/>
    <col min="4" max="4" width="15.28515625" customWidth="1"/>
    <col min="5" max="5" width="9.28515625" customWidth="1"/>
    <col min="6" max="7" width="9.7109375" customWidth="1"/>
    <col min="8" max="8" width="9.42578125" customWidth="1"/>
    <col min="9" max="9" width="9.7109375" customWidth="1"/>
    <col min="10" max="10" width="9.140625" customWidth="1"/>
    <col min="11" max="11" width="6.5703125" customWidth="1"/>
    <col min="12" max="12" width="9.5703125" bestFit="1" customWidth="1"/>
    <col min="13" max="13" width="13.7109375" customWidth="1"/>
  </cols>
  <sheetData>
    <row r="1" spans="1:13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79" t="s">
        <v>0</v>
      </c>
    </row>
    <row r="2" spans="1:13" ht="37.15" customHeight="1" x14ac:dyDescent="0.25">
      <c r="A2" s="166" t="s">
        <v>171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ht="22.15" customHeight="1" thickBo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x14ac:dyDescent="0.25">
      <c r="A4" s="167" t="s">
        <v>92</v>
      </c>
      <c r="B4" s="169" t="s">
        <v>93</v>
      </c>
      <c r="C4" s="169" t="s">
        <v>94</v>
      </c>
      <c r="D4" s="171" t="s">
        <v>95</v>
      </c>
      <c r="E4" s="173" t="s">
        <v>96</v>
      </c>
      <c r="F4" s="173"/>
      <c r="G4" s="173"/>
      <c r="H4" s="173"/>
      <c r="I4" s="173"/>
      <c r="J4" s="173"/>
      <c r="K4" s="173"/>
      <c r="L4" s="173"/>
      <c r="M4" s="174" t="s">
        <v>97</v>
      </c>
    </row>
    <row r="5" spans="1:13" ht="40.9" customHeight="1" x14ac:dyDescent="0.25">
      <c r="A5" s="168"/>
      <c r="B5" s="170"/>
      <c r="C5" s="170"/>
      <c r="D5" s="172"/>
      <c r="E5" s="72">
        <v>2021</v>
      </c>
      <c r="F5" s="72">
        <v>2022</v>
      </c>
      <c r="G5" s="72">
        <v>2023</v>
      </c>
      <c r="H5" s="72">
        <v>2024</v>
      </c>
      <c r="I5" s="72">
        <v>2025</v>
      </c>
      <c r="J5" s="72">
        <v>2026</v>
      </c>
      <c r="K5" s="72">
        <v>2027</v>
      </c>
      <c r="L5" s="73" t="s">
        <v>98</v>
      </c>
      <c r="M5" s="175"/>
    </row>
    <row r="6" spans="1:13" ht="24" customHeight="1" x14ac:dyDescent="0.25">
      <c r="A6" s="76">
        <v>1</v>
      </c>
      <c r="B6" s="74">
        <v>2</v>
      </c>
      <c r="C6" s="74">
        <v>3</v>
      </c>
      <c r="D6" s="75">
        <v>4</v>
      </c>
      <c r="E6" s="72">
        <v>5</v>
      </c>
      <c r="F6" s="72">
        <v>6</v>
      </c>
      <c r="G6" s="72">
        <v>7</v>
      </c>
      <c r="H6" s="72">
        <v>8</v>
      </c>
      <c r="I6" s="72">
        <v>9</v>
      </c>
      <c r="J6" s="72">
        <v>10</v>
      </c>
      <c r="K6" s="72">
        <v>11</v>
      </c>
      <c r="L6" s="73">
        <v>12</v>
      </c>
      <c r="M6" s="77">
        <v>13</v>
      </c>
    </row>
    <row r="7" spans="1:13" ht="9.6" customHeight="1" x14ac:dyDescent="0.25">
      <c r="A7" s="176" t="s">
        <v>172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8"/>
    </row>
    <row r="8" spans="1:13" ht="9.6" customHeight="1" x14ac:dyDescent="0.25">
      <c r="A8" s="179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8"/>
    </row>
    <row r="9" spans="1:13" ht="7.9" customHeight="1" x14ac:dyDescent="0.25">
      <c r="A9" s="179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8"/>
    </row>
    <row r="10" spans="1:13" ht="8.4499999999999993" customHeight="1" x14ac:dyDescent="0.25">
      <c r="A10" s="179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8"/>
    </row>
    <row r="11" spans="1:13" ht="9.6" customHeight="1" thickBot="1" x14ac:dyDescent="0.3">
      <c r="A11" s="180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2"/>
    </row>
    <row r="12" spans="1:13" ht="44.45" customHeight="1" x14ac:dyDescent="0.25">
      <c r="A12" s="183">
        <v>1</v>
      </c>
      <c r="B12" s="186" t="s">
        <v>107</v>
      </c>
      <c r="C12" s="189" t="s">
        <v>169</v>
      </c>
      <c r="D12" s="192" t="s">
        <v>104</v>
      </c>
      <c r="E12" s="55">
        <f>E19+E290+E381</f>
        <v>42840.800000000003</v>
      </c>
      <c r="F12" s="55">
        <f>F290+F19+F381</f>
        <v>120366.6</v>
      </c>
      <c r="G12" s="55">
        <f>G19+G290</f>
        <v>112267.9</v>
      </c>
      <c r="H12" s="55">
        <f>H19+H290+H381</f>
        <v>162233.5</v>
      </c>
      <c r="I12" s="55">
        <f>I19+I290</f>
        <v>235382.39999999999</v>
      </c>
      <c r="J12" s="55">
        <f>J19+J290</f>
        <v>3500</v>
      </c>
      <c r="K12" s="55">
        <f>K19+K290</f>
        <v>0</v>
      </c>
      <c r="L12" s="55">
        <f>L19+L290+L381</f>
        <v>676591.2</v>
      </c>
      <c r="M12" s="56" t="s">
        <v>98</v>
      </c>
    </row>
    <row r="13" spans="1:13" ht="39" customHeight="1" x14ac:dyDescent="0.25">
      <c r="A13" s="184"/>
      <c r="B13" s="187"/>
      <c r="C13" s="190"/>
      <c r="D13" s="187"/>
      <c r="E13" s="57"/>
      <c r="F13" s="57"/>
      <c r="G13" s="57"/>
      <c r="H13" s="57"/>
      <c r="I13" s="57"/>
      <c r="J13" s="57"/>
      <c r="K13" s="57"/>
      <c r="L13" s="57"/>
      <c r="M13" s="58" t="s">
        <v>99</v>
      </c>
    </row>
    <row r="14" spans="1:13" ht="30" x14ac:dyDescent="0.25">
      <c r="A14" s="184"/>
      <c r="B14" s="187"/>
      <c r="C14" s="190"/>
      <c r="D14" s="187"/>
      <c r="E14" s="57">
        <v>0</v>
      </c>
      <c r="F14" s="57">
        <v>0</v>
      </c>
      <c r="G14" s="57">
        <v>7660.4</v>
      </c>
      <c r="H14" s="57">
        <v>0</v>
      </c>
      <c r="I14" s="57">
        <v>0</v>
      </c>
      <c r="J14" s="57">
        <v>0</v>
      </c>
      <c r="K14" s="57">
        <v>0</v>
      </c>
      <c r="L14" s="57">
        <f>J14+I14+H14+G14+F14+E14</f>
        <v>7660.4</v>
      </c>
      <c r="M14" s="59" t="s">
        <v>100</v>
      </c>
    </row>
    <row r="15" spans="1:13" ht="34.15" customHeight="1" x14ac:dyDescent="0.25">
      <c r="A15" s="184"/>
      <c r="B15" s="187"/>
      <c r="C15" s="190"/>
      <c r="D15" s="187"/>
      <c r="E15" s="57">
        <f>E22+E293+E384</f>
        <v>36730.199999999997</v>
      </c>
      <c r="F15" s="57">
        <f>F22+F293+F384</f>
        <v>111744.5</v>
      </c>
      <c r="G15" s="57">
        <f>G22+G299+G396</f>
        <v>100629</v>
      </c>
      <c r="H15" s="57">
        <f t="shared" ref="H15:K16" si="0">H22+H293</f>
        <v>154722.82</v>
      </c>
      <c r="I15" s="57">
        <f t="shared" si="0"/>
        <v>228582.39999999999</v>
      </c>
      <c r="J15" s="57">
        <f t="shared" si="0"/>
        <v>0</v>
      </c>
      <c r="K15" s="57">
        <f t="shared" si="0"/>
        <v>0</v>
      </c>
      <c r="L15" s="57">
        <f>J15+I15+H15+G15+F15+E15</f>
        <v>632408.91999999993</v>
      </c>
      <c r="M15" s="59" t="s">
        <v>11</v>
      </c>
    </row>
    <row r="16" spans="1:13" ht="37.9" customHeight="1" x14ac:dyDescent="0.25">
      <c r="A16" s="184"/>
      <c r="B16" s="187"/>
      <c r="C16" s="190"/>
      <c r="D16" s="187"/>
      <c r="E16" s="57">
        <f>E23+E294+E385</f>
        <v>6110.5999999999995</v>
      </c>
      <c r="F16" s="57">
        <f>F23+F294+F385</f>
        <v>8622.0999999999985</v>
      </c>
      <c r="G16" s="57">
        <f>G23+G294+G385</f>
        <v>3978.5</v>
      </c>
      <c r="H16" s="57">
        <f t="shared" si="0"/>
        <v>7510.68</v>
      </c>
      <c r="I16" s="57">
        <f t="shared" si="0"/>
        <v>6800</v>
      </c>
      <c r="J16" s="57">
        <f t="shared" si="0"/>
        <v>3500</v>
      </c>
      <c r="K16" s="57">
        <f t="shared" si="0"/>
        <v>0</v>
      </c>
      <c r="L16" s="57">
        <f>J16+I16+H16+G16+F16+E16</f>
        <v>36521.879999999997</v>
      </c>
      <c r="M16" s="59" t="s">
        <v>14</v>
      </c>
    </row>
    <row r="17" spans="1:13" ht="33" customHeight="1" thickBot="1" x14ac:dyDescent="0.3">
      <c r="A17" s="185"/>
      <c r="B17" s="188"/>
      <c r="C17" s="191"/>
      <c r="D17" s="188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f>J17+I17+H17+G17+F17+E17</f>
        <v>0</v>
      </c>
      <c r="M17" s="61" t="s">
        <v>101</v>
      </c>
    </row>
    <row r="18" spans="1:13" ht="36.6" customHeight="1" thickBot="1" x14ac:dyDescent="0.3">
      <c r="A18" s="193" t="s">
        <v>28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</row>
    <row r="19" spans="1:13" ht="36.6" customHeight="1" x14ac:dyDescent="0.25">
      <c r="A19" s="195"/>
      <c r="B19" s="198" t="s">
        <v>108</v>
      </c>
      <c r="C19" s="189" t="s">
        <v>170</v>
      </c>
      <c r="D19" s="186" t="s">
        <v>104</v>
      </c>
      <c r="E19" s="55">
        <v>30975.3</v>
      </c>
      <c r="F19" s="55">
        <v>63449.1</v>
      </c>
      <c r="G19" s="55">
        <v>78471.7</v>
      </c>
      <c r="H19" s="55">
        <v>2458.1</v>
      </c>
      <c r="I19" s="55">
        <v>6963</v>
      </c>
      <c r="J19" s="55">
        <v>2500</v>
      </c>
      <c r="K19" s="55">
        <v>0</v>
      </c>
      <c r="L19" s="55">
        <f>J19+I19+H19+G19+F19+E19</f>
        <v>184817.19999999998</v>
      </c>
      <c r="M19" s="56" t="s">
        <v>98</v>
      </c>
    </row>
    <row r="20" spans="1:13" ht="36.6" customHeight="1" x14ac:dyDescent="0.25">
      <c r="A20" s="196"/>
      <c r="B20" s="199"/>
      <c r="C20" s="190"/>
      <c r="D20" s="194"/>
      <c r="E20" s="57"/>
      <c r="F20" s="57"/>
      <c r="G20" s="57"/>
      <c r="H20" s="57"/>
      <c r="I20" s="57"/>
      <c r="J20" s="57"/>
      <c r="K20" s="57"/>
      <c r="L20" s="57"/>
      <c r="M20" s="58" t="s">
        <v>99</v>
      </c>
    </row>
    <row r="21" spans="1:13" ht="36.6" customHeight="1" x14ac:dyDescent="0.25">
      <c r="A21" s="196"/>
      <c r="B21" s="199"/>
      <c r="C21" s="190"/>
      <c r="D21" s="194"/>
      <c r="E21" s="57">
        <v>0</v>
      </c>
      <c r="F21" s="57">
        <v>0</v>
      </c>
      <c r="G21" s="57">
        <v>7660.4</v>
      </c>
      <c r="H21" s="57">
        <v>0</v>
      </c>
      <c r="I21" s="57">
        <v>0</v>
      </c>
      <c r="J21" s="57">
        <v>0</v>
      </c>
      <c r="K21" s="57">
        <v>0</v>
      </c>
      <c r="L21" s="57">
        <f>L171+L183</f>
        <v>7660.4</v>
      </c>
      <c r="M21" s="59" t="s">
        <v>100</v>
      </c>
    </row>
    <row r="22" spans="1:13" ht="36.6" customHeight="1" x14ac:dyDescent="0.25">
      <c r="A22" s="196"/>
      <c r="B22" s="199"/>
      <c r="C22" s="190"/>
      <c r="D22" s="194"/>
      <c r="E22" s="57">
        <v>30359.599999999999</v>
      </c>
      <c r="F22" s="57">
        <v>60110</v>
      </c>
      <c r="G22" s="57">
        <v>67550.5</v>
      </c>
      <c r="H22" s="57">
        <v>0</v>
      </c>
      <c r="I22" s="57">
        <v>2463</v>
      </c>
      <c r="J22" s="57">
        <v>0</v>
      </c>
      <c r="K22" s="57">
        <v>0</v>
      </c>
      <c r="L22" s="57">
        <v>160483.1</v>
      </c>
      <c r="M22" s="59" t="s">
        <v>11</v>
      </c>
    </row>
    <row r="23" spans="1:13" ht="36.6" customHeight="1" x14ac:dyDescent="0.25">
      <c r="A23" s="196"/>
      <c r="B23" s="199"/>
      <c r="C23" s="190"/>
      <c r="D23" s="194"/>
      <c r="E23" s="57">
        <v>615.70000000000005</v>
      </c>
      <c r="F23" s="57">
        <v>3339.1</v>
      </c>
      <c r="G23" s="57">
        <f>G35+G41+G47+G53+G59+G65+G71+G77+G83+G89+G95+G101+G107+G113+G119+G125+G131+G136+G143+G149+G155+G161+G167+G173+G179+G185+G191+G197+G203+G209+G215+G221+G227+G233+G239+G245+G251+G257+G263+G269+G275+G281+G287</f>
        <v>3260.8</v>
      </c>
      <c r="H23" s="57">
        <v>2458.1</v>
      </c>
      <c r="I23" s="57">
        <v>4500</v>
      </c>
      <c r="J23" s="57">
        <v>2500</v>
      </c>
      <c r="K23" s="57">
        <v>0</v>
      </c>
      <c r="L23" s="57">
        <f>L35+L41+L47+L53+L59+L65+L71+L77+L83+L89+L95+L101+L107+L113+L119+L125+L131+L137+L143+L149+L155+L161+L167+L173+L179+L185+L191+L197+L203+L209+L215+L221+L227+L233+L239+L245+L251+L257+L263+L269+L275+L281+L287</f>
        <v>16673.7</v>
      </c>
      <c r="M23" s="59" t="s">
        <v>14</v>
      </c>
    </row>
    <row r="24" spans="1:13" ht="61.9" customHeight="1" thickBot="1" x14ac:dyDescent="0.3">
      <c r="A24" s="197"/>
      <c r="B24" s="200"/>
      <c r="C24" s="191"/>
      <c r="D24" s="201"/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/>
      <c r="L24" s="60">
        <v>0</v>
      </c>
      <c r="M24" s="61" t="s">
        <v>101</v>
      </c>
    </row>
    <row r="25" spans="1:13" x14ac:dyDescent="0.25">
      <c r="A25" s="184">
        <v>1</v>
      </c>
      <c r="B25" s="194" t="s">
        <v>166</v>
      </c>
      <c r="C25" s="190" t="s">
        <v>170</v>
      </c>
      <c r="D25" s="187" t="s">
        <v>104</v>
      </c>
      <c r="E25" s="64">
        <v>30975.3</v>
      </c>
      <c r="F25" s="64">
        <v>63449.1</v>
      </c>
      <c r="G25" s="64">
        <f>G31+G37+G43+G49+G55+G61+G67+G73+G79+G85+G91+G97+G103+G109+G115+G121+G127+G133+G139+G145+G151+G157+G163+G169+G175+G181+G187+G193+G199+G205+G211+G217+G223+G229+G235+G241+G247+G253+G259+G265+G271+G277+G283</f>
        <v>78471.700000000012</v>
      </c>
      <c r="H25" s="64">
        <f>H31+H37+H43+H49+H55+H61+H67+H73+H79+H85+H91+H97+H103+H109+H115+H121+H127+H133+H139+H145+H151+H157+H163+H169+H175+H181+H187+H193+H199+H205+H211+H217+H223+H229+H235+H241+H247+H253+H259+H265+H271+H277+283:283</f>
        <v>2458.1000000000004</v>
      </c>
      <c r="I25" s="64">
        <f>I31+I37+I43+I49+I55+I61+I67+I73+I79+I85+I91+I97+I103+I109+I115+I121+I127+I133+I139+I145+I151+I157+I163+I169+I175+I181+I187+I193+I199+I205+I211+I217+I223+I229+I235+I241+I247+I253+I259+I265+I271+I277+I283</f>
        <v>6963</v>
      </c>
      <c r="J25" s="64">
        <f>J31+J37+J43+J49+J55+J61+J67+J73+J79+J85+J91+J97+J103+J109+J115+J121+J127+J133+J139+J145+J151+J157+J163+J169+J175+J181+J187+J193+J199+J205+J211+J217+J223+J229+J235+J241+J247+J253+J259+J265+J271+J277+283:283</f>
        <v>2500</v>
      </c>
      <c r="K25" s="64">
        <f>K31+K37+K43+K49+K55+K61+K67+K73+K79+K85+K91+K97+K103+K109+K115+K121+K127+K133+K139+K145+K151+K157+K163+K169+K175+K181+K187+K193+K199+K205+K211+K217+K223+K229+K235+K241+K247+K253+K259+K265+K271+K277+283:283</f>
        <v>0</v>
      </c>
      <c r="L25" s="64">
        <f>L31+L37+L43+L49+L55+L61+L67+L73+L79+L85+L91+L97+L103+L109+L115+L121+L127+L133+L139+L145+L151+L157+L163+L169+L175+L181+L187+L193+L199+L205+L211+L217+L223+L229+L235+L241+L247+L253+L259+L265+L271+L277+L283</f>
        <v>184817.19999999995</v>
      </c>
      <c r="M25" s="78" t="s">
        <v>98</v>
      </c>
    </row>
    <row r="26" spans="1:13" x14ac:dyDescent="0.25">
      <c r="A26" s="184"/>
      <c r="B26" s="187"/>
      <c r="C26" s="190"/>
      <c r="D26" s="187"/>
      <c r="E26" s="57"/>
      <c r="F26" s="57"/>
      <c r="G26" s="57"/>
      <c r="H26" s="57"/>
      <c r="I26" s="57"/>
      <c r="J26" s="57"/>
      <c r="K26" s="57"/>
      <c r="L26" s="57"/>
      <c r="M26" s="58" t="s">
        <v>99</v>
      </c>
    </row>
    <row r="27" spans="1:13" ht="30" x14ac:dyDescent="0.25">
      <c r="A27" s="184"/>
      <c r="B27" s="187"/>
      <c r="C27" s="190"/>
      <c r="D27" s="187"/>
      <c r="E27" s="57">
        <v>0</v>
      </c>
      <c r="F27" s="57">
        <v>0</v>
      </c>
      <c r="G27" s="57">
        <v>7660.4</v>
      </c>
      <c r="H27" s="57">
        <v>0</v>
      </c>
      <c r="I27" s="57">
        <v>0</v>
      </c>
      <c r="J27" s="57">
        <v>0</v>
      </c>
      <c r="K27" s="57">
        <v>0</v>
      </c>
      <c r="L27" s="57">
        <f>J27+I27+H27+G27+F27+E27</f>
        <v>7660.4</v>
      </c>
      <c r="M27" s="59" t="s">
        <v>100</v>
      </c>
    </row>
    <row r="28" spans="1:13" ht="30" x14ac:dyDescent="0.25">
      <c r="A28" s="184"/>
      <c r="B28" s="187"/>
      <c r="C28" s="190"/>
      <c r="D28" s="187"/>
      <c r="E28" s="57">
        <f t="shared" ref="E28:K28" si="1">E34+E40+E46+E52+E58+E64+E70+E76+E82+E88+E94+E100+E106+E112+E118+E124+E130+E136+E142+E148+E154+E160+E166+E172+E178+E184+E190+E196+E202+E208+E214+E220+E226+E232+E238+E244+E250+E256+E262+E268+E274+E280+E286</f>
        <v>30359.599999999999</v>
      </c>
      <c r="F28" s="57">
        <f t="shared" si="1"/>
        <v>60110</v>
      </c>
      <c r="G28" s="57">
        <f t="shared" si="1"/>
        <v>67550.5</v>
      </c>
      <c r="H28" s="57">
        <f t="shared" si="1"/>
        <v>0</v>
      </c>
      <c r="I28" s="57">
        <f t="shared" si="1"/>
        <v>2463</v>
      </c>
      <c r="J28" s="57">
        <f t="shared" si="1"/>
        <v>0</v>
      </c>
      <c r="K28" s="57">
        <f t="shared" si="1"/>
        <v>0</v>
      </c>
      <c r="L28" s="57">
        <f>L34+L40+L46+L52+L58+L64+L70+L76+L82+L88+L100+L106+L112+L118+L124+L130+L136+L142+L148+L154+L160+L166+L172+L178+L184+L190+L196+L202+L208+L214+L220+L226+L232+L238+L244+L250+L256+L262+L268+L280+L286+L94+L274</f>
        <v>160483.1</v>
      </c>
      <c r="M28" s="59" t="s">
        <v>11</v>
      </c>
    </row>
    <row r="29" spans="1:13" ht="30" x14ac:dyDescent="0.25">
      <c r="A29" s="184"/>
      <c r="B29" s="187"/>
      <c r="C29" s="190"/>
      <c r="D29" s="187"/>
      <c r="E29" s="57">
        <v>615.70000000000005</v>
      </c>
      <c r="F29" s="57">
        <v>3339.1</v>
      </c>
      <c r="G29" s="57">
        <f>G35+G41+G47+G53+G59+G65+G71+G77+G83+G89+G95+G101+G107+G113+G119+G125+G131+G137+G143+G149+G155+G161+G167+G173+G179+G185+G191+G197+G203+G209+G215+G221+G227+G233+G239+G245+G251+G257+G263+G269+G275+G281+G287</f>
        <v>3260.8</v>
      </c>
      <c r="H29" s="57">
        <v>2459</v>
      </c>
      <c r="I29" s="57">
        <f>I35+I41+I47+I53+I59+I65+I71+I77+I83+I89+I95+I101+I107+I113+I119+I125+I131+I137+I143+I149+I155+I161+I167+I173+I179+I185+I191+I197+I203+I209+I215+I221+I227+I233+I239+I245+I251+I257+I263+I269+I275+I281+I287</f>
        <v>4500</v>
      </c>
      <c r="J29" s="57">
        <f>J35+J41+J47+J53+J59+J65+J71+J77+J83+J89+J95+J101+J107+J113+J119+J125+J131+J137+J143+J149+J155+J161+J167+J173+J179+J185+J191+J197+J203+J209+J215+J221+J227+J233+J239+J245+J251+J257+J263+J269+J275+J281+J287</f>
        <v>2500</v>
      </c>
      <c r="K29" s="57">
        <f>K35+K41+K47+K53+K59+K65+K71+K77+K83+K89+K95+K101+K107+K113+K119+K125+K131+K137+K143+K149+K155+K161+K167+K173+K179+K185+K191+K197+K203+K209+K215+K221+K227+K233+K239+K245+K251+K257+K263+K269+K275+K281+K287</f>
        <v>0</v>
      </c>
      <c r="L29" s="57">
        <f>L35+L41+L47+L53+L59+L65+L71+L77+L83+L89+L95+L101+L107+L113+L119+L125+L131+L137+L143+L149+L155+L161+L167+L173+L179+L185+L191+L197+L203+L209+L215+L221+L227+L233+L239+L245+L251+L257+L263+L269+L275+L281+L287</f>
        <v>16673.7</v>
      </c>
      <c r="M29" s="59" t="s">
        <v>14</v>
      </c>
    </row>
    <row r="30" spans="1:13" ht="113.45" customHeight="1" thickBot="1" x14ac:dyDescent="0.3">
      <c r="A30" s="185"/>
      <c r="B30" s="188"/>
      <c r="C30" s="191"/>
      <c r="D30" s="188"/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1" t="s">
        <v>101</v>
      </c>
    </row>
    <row r="31" spans="1:13" x14ac:dyDescent="0.25">
      <c r="A31" s="183">
        <v>2</v>
      </c>
      <c r="B31" s="186" t="s">
        <v>109</v>
      </c>
      <c r="C31" s="189" t="s">
        <v>169</v>
      </c>
      <c r="D31" s="192" t="s">
        <v>104</v>
      </c>
      <c r="E31" s="55">
        <v>30</v>
      </c>
      <c r="F31" s="55">
        <v>123</v>
      </c>
      <c r="G31" s="55">
        <v>680.2</v>
      </c>
      <c r="H31" s="55">
        <v>1077.7</v>
      </c>
      <c r="I31" s="55">
        <v>0</v>
      </c>
      <c r="J31" s="55">
        <v>100</v>
      </c>
      <c r="K31" s="55">
        <v>0</v>
      </c>
      <c r="L31" s="55">
        <v>2010.9</v>
      </c>
      <c r="M31" s="56" t="s">
        <v>98</v>
      </c>
    </row>
    <row r="32" spans="1:13" x14ac:dyDescent="0.25">
      <c r="A32" s="184"/>
      <c r="B32" s="187"/>
      <c r="C32" s="190"/>
      <c r="D32" s="187"/>
      <c r="E32" s="57"/>
      <c r="F32" s="57"/>
      <c r="G32" s="57"/>
      <c r="H32" s="57"/>
      <c r="I32" s="57"/>
      <c r="J32" s="57"/>
      <c r="K32" s="57"/>
      <c r="L32" s="57"/>
      <c r="M32" s="58" t="s">
        <v>99</v>
      </c>
    </row>
    <row r="33" spans="1:13" ht="30" x14ac:dyDescent="0.25">
      <c r="A33" s="184"/>
      <c r="B33" s="187"/>
      <c r="C33" s="190"/>
      <c r="D33" s="187"/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9" t="s">
        <v>100</v>
      </c>
    </row>
    <row r="34" spans="1:13" ht="30" x14ac:dyDescent="0.25">
      <c r="A34" s="184"/>
      <c r="B34" s="187"/>
      <c r="C34" s="190"/>
      <c r="D34" s="187"/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9" t="s">
        <v>11</v>
      </c>
    </row>
    <row r="35" spans="1:13" ht="30" x14ac:dyDescent="0.25">
      <c r="A35" s="184"/>
      <c r="B35" s="187"/>
      <c r="C35" s="190"/>
      <c r="D35" s="187"/>
      <c r="E35" s="57">
        <v>30</v>
      </c>
      <c r="F35" s="57">
        <v>123</v>
      </c>
      <c r="G35" s="57">
        <v>680.2</v>
      </c>
      <c r="H35" s="57">
        <v>1077.7</v>
      </c>
      <c r="I35" s="57">
        <v>0</v>
      </c>
      <c r="J35" s="57">
        <v>100</v>
      </c>
      <c r="K35" s="57">
        <v>0</v>
      </c>
      <c r="L35" s="57">
        <f>J35+I35+H35+G35+F35+E35</f>
        <v>2010.9</v>
      </c>
      <c r="M35" s="59" t="s">
        <v>14</v>
      </c>
    </row>
    <row r="36" spans="1:13" ht="43.15" customHeight="1" thickBot="1" x14ac:dyDescent="0.3">
      <c r="A36" s="185"/>
      <c r="B36" s="188"/>
      <c r="C36" s="191"/>
      <c r="D36" s="188"/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 t="s">
        <v>101</v>
      </c>
    </row>
    <row r="37" spans="1:13" x14ac:dyDescent="0.25">
      <c r="A37" s="183">
        <v>3</v>
      </c>
      <c r="B37" s="186" t="s">
        <v>110</v>
      </c>
      <c r="C37" s="189" t="s">
        <v>169</v>
      </c>
      <c r="D37" s="192" t="s">
        <v>104</v>
      </c>
      <c r="E37" s="55">
        <v>30</v>
      </c>
      <c r="F37" s="55">
        <v>95</v>
      </c>
      <c r="G37" s="55">
        <v>150</v>
      </c>
      <c r="H37" s="55">
        <v>123.9</v>
      </c>
      <c r="I37" s="55">
        <v>0</v>
      </c>
      <c r="J37" s="55">
        <v>100</v>
      </c>
      <c r="K37" s="55">
        <v>0</v>
      </c>
      <c r="L37" s="55">
        <f>J37+I37+H37+G37+F37+E37</f>
        <v>498.9</v>
      </c>
      <c r="M37" s="56" t="s">
        <v>98</v>
      </c>
    </row>
    <row r="38" spans="1:13" x14ac:dyDescent="0.25">
      <c r="A38" s="184"/>
      <c r="B38" s="187"/>
      <c r="C38" s="190"/>
      <c r="D38" s="187"/>
      <c r="E38" s="57"/>
      <c r="F38" s="57"/>
      <c r="G38" s="57"/>
      <c r="H38" s="57"/>
      <c r="I38" s="57"/>
      <c r="J38" s="57"/>
      <c r="K38" s="57"/>
      <c r="L38" s="57"/>
      <c r="M38" s="58" t="s">
        <v>99</v>
      </c>
    </row>
    <row r="39" spans="1:13" ht="30" x14ac:dyDescent="0.25">
      <c r="A39" s="184"/>
      <c r="B39" s="187"/>
      <c r="C39" s="190"/>
      <c r="D39" s="187"/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9" t="s">
        <v>100</v>
      </c>
    </row>
    <row r="40" spans="1:13" ht="30" x14ac:dyDescent="0.25">
      <c r="A40" s="184"/>
      <c r="B40" s="187"/>
      <c r="C40" s="190"/>
      <c r="D40" s="187"/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9" t="s">
        <v>11</v>
      </c>
    </row>
    <row r="41" spans="1:13" ht="30" x14ac:dyDescent="0.25">
      <c r="A41" s="184"/>
      <c r="B41" s="187"/>
      <c r="C41" s="190"/>
      <c r="D41" s="187"/>
      <c r="E41" s="57">
        <v>30</v>
      </c>
      <c r="F41" s="57">
        <v>95</v>
      </c>
      <c r="G41" s="57">
        <v>150</v>
      </c>
      <c r="H41" s="57">
        <v>123.9</v>
      </c>
      <c r="I41" s="57">
        <v>0</v>
      </c>
      <c r="J41" s="57">
        <v>100</v>
      </c>
      <c r="K41" s="57">
        <v>0</v>
      </c>
      <c r="L41" s="57">
        <f>J41+I41+H41+G41+F41+E41</f>
        <v>498.9</v>
      </c>
      <c r="M41" s="59" t="s">
        <v>14</v>
      </c>
    </row>
    <row r="42" spans="1:13" ht="58.9" customHeight="1" thickBot="1" x14ac:dyDescent="0.3">
      <c r="A42" s="185"/>
      <c r="B42" s="188"/>
      <c r="C42" s="191"/>
      <c r="D42" s="188"/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/>
      <c r="L42" s="60">
        <v>0</v>
      </c>
      <c r="M42" s="61" t="s">
        <v>101</v>
      </c>
    </row>
    <row r="43" spans="1:13" x14ac:dyDescent="0.25">
      <c r="A43" s="183">
        <v>4</v>
      </c>
      <c r="B43" s="186" t="s">
        <v>111</v>
      </c>
      <c r="C43" s="189" t="s">
        <v>170</v>
      </c>
      <c r="D43" s="192" t="s">
        <v>104</v>
      </c>
      <c r="E43" s="55">
        <v>0</v>
      </c>
      <c r="F43" s="55">
        <v>4213.8999999999996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4213.8999999999996</v>
      </c>
      <c r="M43" s="56" t="s">
        <v>98</v>
      </c>
    </row>
    <row r="44" spans="1:13" x14ac:dyDescent="0.25">
      <c r="A44" s="184"/>
      <c r="B44" s="187"/>
      <c r="C44" s="190"/>
      <c r="D44" s="187"/>
      <c r="E44" s="57"/>
      <c r="F44" s="57"/>
      <c r="G44" s="57"/>
      <c r="H44" s="57"/>
      <c r="I44" s="57"/>
      <c r="J44" s="57"/>
      <c r="K44" s="57"/>
      <c r="L44" s="57"/>
      <c r="M44" s="58" t="s">
        <v>99</v>
      </c>
    </row>
    <row r="45" spans="1:13" ht="30" x14ac:dyDescent="0.25">
      <c r="A45" s="184"/>
      <c r="B45" s="187"/>
      <c r="C45" s="190"/>
      <c r="D45" s="187"/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9" t="s">
        <v>100</v>
      </c>
    </row>
    <row r="46" spans="1:13" ht="30" x14ac:dyDescent="0.25">
      <c r="A46" s="184"/>
      <c r="B46" s="187"/>
      <c r="C46" s="190"/>
      <c r="D46" s="187"/>
      <c r="E46" s="57">
        <v>0</v>
      </c>
      <c r="F46" s="57">
        <v>4171.8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4171.8</v>
      </c>
      <c r="M46" s="59" t="s">
        <v>11</v>
      </c>
    </row>
    <row r="47" spans="1:13" ht="30" x14ac:dyDescent="0.25">
      <c r="A47" s="184"/>
      <c r="B47" s="187"/>
      <c r="C47" s="190"/>
      <c r="D47" s="187"/>
      <c r="E47" s="57">
        <v>0</v>
      </c>
      <c r="F47" s="57">
        <v>42.1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42.1</v>
      </c>
      <c r="M47" s="59" t="s">
        <v>14</v>
      </c>
    </row>
    <row r="48" spans="1:13" ht="44.45" customHeight="1" thickBot="1" x14ac:dyDescent="0.3">
      <c r="A48" s="185"/>
      <c r="B48" s="188"/>
      <c r="C48" s="191"/>
      <c r="D48" s="188"/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1" t="s">
        <v>101</v>
      </c>
    </row>
    <row r="49" spans="1:13" x14ac:dyDescent="0.25">
      <c r="A49" s="183">
        <v>5</v>
      </c>
      <c r="B49" s="186" t="s">
        <v>112</v>
      </c>
      <c r="C49" s="189" t="s">
        <v>169</v>
      </c>
      <c r="D49" s="192" t="s">
        <v>104</v>
      </c>
      <c r="E49" s="55">
        <v>3617.7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3617.7</v>
      </c>
      <c r="M49" s="56" t="s">
        <v>98</v>
      </c>
    </row>
    <row r="50" spans="1:13" x14ac:dyDescent="0.25">
      <c r="A50" s="184"/>
      <c r="B50" s="187"/>
      <c r="C50" s="190"/>
      <c r="D50" s="187"/>
      <c r="E50" s="57"/>
      <c r="F50" s="57"/>
      <c r="G50" s="57"/>
      <c r="H50" s="57"/>
      <c r="I50" s="57"/>
      <c r="J50" s="57"/>
      <c r="K50" s="57"/>
      <c r="L50" s="57"/>
      <c r="M50" s="58" t="s">
        <v>99</v>
      </c>
    </row>
    <row r="51" spans="1:13" ht="30" x14ac:dyDescent="0.25">
      <c r="A51" s="184"/>
      <c r="B51" s="187"/>
      <c r="C51" s="190"/>
      <c r="D51" s="187"/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9" t="s">
        <v>100</v>
      </c>
    </row>
    <row r="52" spans="1:13" ht="30" x14ac:dyDescent="0.25">
      <c r="A52" s="184"/>
      <c r="B52" s="187"/>
      <c r="C52" s="190"/>
      <c r="D52" s="187"/>
      <c r="E52" s="57">
        <v>3581.5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3581.5</v>
      </c>
      <c r="M52" s="59" t="s">
        <v>11</v>
      </c>
    </row>
    <row r="53" spans="1:13" ht="30" x14ac:dyDescent="0.25">
      <c r="A53" s="184"/>
      <c r="B53" s="187"/>
      <c r="C53" s="190"/>
      <c r="D53" s="187"/>
      <c r="E53" s="57">
        <v>36.200000000000003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84">
        <v>0</v>
      </c>
      <c r="L53" s="57">
        <v>36.200000000000003</v>
      </c>
      <c r="M53" s="59" t="s">
        <v>14</v>
      </c>
    </row>
    <row r="54" spans="1:13" ht="30.75" thickBot="1" x14ac:dyDescent="0.3">
      <c r="A54" s="185"/>
      <c r="B54" s="188"/>
      <c r="C54" s="191"/>
      <c r="D54" s="188"/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57">
        <v>0</v>
      </c>
      <c r="L54" s="60">
        <v>0</v>
      </c>
      <c r="M54" s="61" t="s">
        <v>101</v>
      </c>
    </row>
    <row r="55" spans="1:13" x14ac:dyDescent="0.25">
      <c r="A55" s="183">
        <v>6</v>
      </c>
      <c r="B55" s="186" t="s">
        <v>113</v>
      </c>
      <c r="C55" s="189" t="s">
        <v>169</v>
      </c>
      <c r="D55" s="192" t="s">
        <v>104</v>
      </c>
      <c r="E55" s="55">
        <v>8734.1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8734.1</v>
      </c>
      <c r="M55" s="56" t="s">
        <v>98</v>
      </c>
    </row>
    <row r="56" spans="1:13" x14ac:dyDescent="0.25">
      <c r="A56" s="184"/>
      <c r="B56" s="187"/>
      <c r="C56" s="190"/>
      <c r="D56" s="187"/>
      <c r="E56" s="57"/>
      <c r="F56" s="57"/>
      <c r="G56" s="57"/>
      <c r="H56" s="57"/>
      <c r="I56" s="57"/>
      <c r="J56" s="57"/>
      <c r="K56" s="57"/>
      <c r="L56" s="57"/>
      <c r="M56" s="58" t="s">
        <v>99</v>
      </c>
    </row>
    <row r="57" spans="1:13" ht="30" x14ac:dyDescent="0.25">
      <c r="A57" s="184"/>
      <c r="B57" s="187"/>
      <c r="C57" s="190"/>
      <c r="D57" s="187"/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9" t="s">
        <v>100</v>
      </c>
    </row>
    <row r="58" spans="1:13" ht="30" x14ac:dyDescent="0.25">
      <c r="A58" s="184"/>
      <c r="B58" s="187"/>
      <c r="C58" s="190"/>
      <c r="D58" s="187"/>
      <c r="E58" s="57">
        <v>8646.7999999999993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8646.7999999999993</v>
      </c>
      <c r="M58" s="59" t="s">
        <v>11</v>
      </c>
    </row>
    <row r="59" spans="1:13" ht="30" x14ac:dyDescent="0.25">
      <c r="A59" s="184"/>
      <c r="B59" s="187"/>
      <c r="C59" s="190"/>
      <c r="D59" s="187"/>
      <c r="E59" s="57">
        <v>87.3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87.3</v>
      </c>
      <c r="M59" s="59" t="s">
        <v>14</v>
      </c>
    </row>
    <row r="60" spans="1:13" ht="30.75" thickBot="1" x14ac:dyDescent="0.3">
      <c r="A60" s="185"/>
      <c r="B60" s="188"/>
      <c r="C60" s="191"/>
      <c r="D60" s="188"/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1" t="s">
        <v>101</v>
      </c>
    </row>
    <row r="61" spans="1:13" x14ac:dyDescent="0.25">
      <c r="A61" s="183">
        <v>7</v>
      </c>
      <c r="B61" s="186" t="s">
        <v>114</v>
      </c>
      <c r="C61" s="189" t="s">
        <v>169</v>
      </c>
      <c r="D61" s="192" t="s">
        <v>104</v>
      </c>
      <c r="E61" s="55">
        <v>2368.8000000000002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2368.8000000000002</v>
      </c>
      <c r="M61" s="56" t="s">
        <v>98</v>
      </c>
    </row>
    <row r="62" spans="1:13" x14ac:dyDescent="0.25">
      <c r="A62" s="184"/>
      <c r="B62" s="187"/>
      <c r="C62" s="190"/>
      <c r="D62" s="187"/>
      <c r="E62" s="57"/>
      <c r="F62" s="57"/>
      <c r="G62" s="57"/>
      <c r="H62" s="57"/>
      <c r="I62" s="57"/>
      <c r="J62" s="57"/>
      <c r="K62" s="57"/>
      <c r="L62" s="57"/>
      <c r="M62" s="58" t="s">
        <v>99</v>
      </c>
    </row>
    <row r="63" spans="1:13" ht="30" x14ac:dyDescent="0.25">
      <c r="A63" s="184"/>
      <c r="B63" s="187"/>
      <c r="C63" s="190"/>
      <c r="D63" s="187"/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9" t="s">
        <v>100</v>
      </c>
    </row>
    <row r="64" spans="1:13" ht="30" x14ac:dyDescent="0.25">
      <c r="A64" s="184"/>
      <c r="B64" s="187"/>
      <c r="C64" s="190"/>
      <c r="D64" s="187"/>
      <c r="E64" s="57">
        <v>2345.1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2345.1</v>
      </c>
      <c r="M64" s="59" t="s">
        <v>11</v>
      </c>
    </row>
    <row r="65" spans="1:13" ht="30" x14ac:dyDescent="0.25">
      <c r="A65" s="184"/>
      <c r="B65" s="187"/>
      <c r="C65" s="190"/>
      <c r="D65" s="187"/>
      <c r="E65" s="57">
        <v>23.7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23.7</v>
      </c>
      <c r="M65" s="59" t="s">
        <v>14</v>
      </c>
    </row>
    <row r="66" spans="1:13" ht="86.45" customHeight="1" thickBot="1" x14ac:dyDescent="0.3">
      <c r="A66" s="185"/>
      <c r="B66" s="188"/>
      <c r="C66" s="191"/>
      <c r="D66" s="188"/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1" t="s">
        <v>101</v>
      </c>
    </row>
    <row r="67" spans="1:13" x14ac:dyDescent="0.25">
      <c r="A67" s="183">
        <v>8</v>
      </c>
      <c r="B67" s="186" t="s">
        <v>115</v>
      </c>
      <c r="C67" s="189" t="s">
        <v>170</v>
      </c>
      <c r="D67" s="192" t="s">
        <v>104</v>
      </c>
      <c r="E67" s="55">
        <v>2710.1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2710.1</v>
      </c>
      <c r="M67" s="56" t="s">
        <v>98</v>
      </c>
    </row>
    <row r="68" spans="1:13" x14ac:dyDescent="0.25">
      <c r="A68" s="184"/>
      <c r="B68" s="187"/>
      <c r="C68" s="190"/>
      <c r="D68" s="187"/>
      <c r="E68" s="57"/>
      <c r="F68" s="57"/>
      <c r="G68" s="57"/>
      <c r="H68" s="57"/>
      <c r="I68" s="57"/>
      <c r="J68" s="57"/>
      <c r="K68" s="57"/>
      <c r="L68" s="57"/>
      <c r="M68" s="58" t="s">
        <v>99</v>
      </c>
    </row>
    <row r="69" spans="1:13" ht="30" x14ac:dyDescent="0.25">
      <c r="A69" s="184"/>
      <c r="B69" s="187"/>
      <c r="C69" s="190"/>
      <c r="D69" s="187"/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9" t="s">
        <v>100</v>
      </c>
    </row>
    <row r="70" spans="1:13" ht="30" x14ac:dyDescent="0.25">
      <c r="A70" s="184"/>
      <c r="B70" s="187"/>
      <c r="C70" s="190"/>
      <c r="D70" s="187"/>
      <c r="E70" s="57">
        <v>2683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2683</v>
      </c>
      <c r="M70" s="59" t="s">
        <v>11</v>
      </c>
    </row>
    <row r="71" spans="1:13" ht="30" x14ac:dyDescent="0.25">
      <c r="A71" s="184"/>
      <c r="B71" s="187"/>
      <c r="C71" s="190"/>
      <c r="D71" s="187"/>
      <c r="E71" s="57">
        <v>27.1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27.1</v>
      </c>
      <c r="M71" s="59" t="s">
        <v>14</v>
      </c>
    </row>
    <row r="72" spans="1:13" ht="30.75" thickBot="1" x14ac:dyDescent="0.3">
      <c r="A72" s="185"/>
      <c r="B72" s="188"/>
      <c r="C72" s="191"/>
      <c r="D72" s="188"/>
      <c r="E72" s="60">
        <v>0</v>
      </c>
      <c r="F72" s="60">
        <v>0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1" t="s">
        <v>101</v>
      </c>
    </row>
    <row r="73" spans="1:13" x14ac:dyDescent="0.25">
      <c r="A73" s="183">
        <v>9</v>
      </c>
      <c r="B73" s="186" t="s">
        <v>116</v>
      </c>
      <c r="C73" s="189" t="s">
        <v>169</v>
      </c>
      <c r="D73" s="192" t="s">
        <v>104</v>
      </c>
      <c r="E73" s="55">
        <v>0</v>
      </c>
      <c r="F73" s="55">
        <v>3235.6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3235.6</v>
      </c>
      <c r="M73" s="56" t="s">
        <v>98</v>
      </c>
    </row>
    <row r="74" spans="1:13" x14ac:dyDescent="0.25">
      <c r="A74" s="184"/>
      <c r="B74" s="187"/>
      <c r="C74" s="190"/>
      <c r="D74" s="187"/>
      <c r="E74" s="57"/>
      <c r="F74" s="57"/>
      <c r="G74" s="57"/>
      <c r="H74" s="57"/>
      <c r="I74" s="57"/>
      <c r="J74" s="57"/>
      <c r="K74" s="57"/>
      <c r="L74" s="57"/>
      <c r="M74" s="58" t="s">
        <v>99</v>
      </c>
    </row>
    <row r="75" spans="1:13" ht="30" x14ac:dyDescent="0.25">
      <c r="A75" s="184"/>
      <c r="B75" s="187"/>
      <c r="C75" s="190"/>
      <c r="D75" s="187"/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9" t="s">
        <v>100</v>
      </c>
    </row>
    <row r="76" spans="1:13" ht="30" x14ac:dyDescent="0.25">
      <c r="A76" s="184"/>
      <c r="B76" s="187"/>
      <c r="C76" s="190"/>
      <c r="D76" s="187"/>
      <c r="E76" s="57">
        <v>0</v>
      </c>
      <c r="F76" s="57">
        <v>3203.2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3203.2</v>
      </c>
      <c r="M76" s="59" t="s">
        <v>11</v>
      </c>
    </row>
    <row r="77" spans="1:13" ht="30" x14ac:dyDescent="0.25">
      <c r="A77" s="184"/>
      <c r="B77" s="187"/>
      <c r="C77" s="190"/>
      <c r="D77" s="187"/>
      <c r="E77" s="57">
        <v>0</v>
      </c>
      <c r="F77" s="57">
        <v>32.4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32.4</v>
      </c>
      <c r="M77" s="59" t="s">
        <v>14</v>
      </c>
    </row>
    <row r="78" spans="1:13" ht="30.75" thickBot="1" x14ac:dyDescent="0.3">
      <c r="A78" s="185"/>
      <c r="B78" s="188"/>
      <c r="C78" s="191"/>
      <c r="D78" s="188"/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1" t="s">
        <v>101</v>
      </c>
    </row>
    <row r="79" spans="1:13" x14ac:dyDescent="0.25">
      <c r="A79" s="183">
        <v>10</v>
      </c>
      <c r="B79" s="186" t="s">
        <v>117</v>
      </c>
      <c r="C79" s="189" t="s">
        <v>169</v>
      </c>
      <c r="D79" s="192" t="s">
        <v>104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6" t="s">
        <v>98</v>
      </c>
    </row>
    <row r="80" spans="1:13" x14ac:dyDescent="0.25">
      <c r="A80" s="184"/>
      <c r="B80" s="187"/>
      <c r="C80" s="190"/>
      <c r="D80" s="187"/>
      <c r="E80" s="57"/>
      <c r="F80" s="57"/>
      <c r="G80" s="57"/>
      <c r="H80" s="57"/>
      <c r="I80" s="57"/>
      <c r="J80" s="57"/>
      <c r="K80" s="57"/>
      <c r="L80" s="57"/>
      <c r="M80" s="58" t="s">
        <v>99</v>
      </c>
    </row>
    <row r="81" spans="1:13" ht="30" x14ac:dyDescent="0.25">
      <c r="A81" s="184"/>
      <c r="B81" s="187"/>
      <c r="C81" s="190"/>
      <c r="D81" s="187"/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9" t="s">
        <v>100</v>
      </c>
    </row>
    <row r="82" spans="1:13" ht="30" x14ac:dyDescent="0.25">
      <c r="A82" s="184"/>
      <c r="B82" s="187"/>
      <c r="C82" s="190"/>
      <c r="D82" s="187"/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9" t="s">
        <v>11</v>
      </c>
    </row>
    <row r="83" spans="1:13" ht="30" x14ac:dyDescent="0.25">
      <c r="A83" s="184"/>
      <c r="B83" s="187"/>
      <c r="C83" s="190"/>
      <c r="D83" s="187"/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9" t="s">
        <v>14</v>
      </c>
    </row>
    <row r="84" spans="1:13" ht="86.45" customHeight="1" thickBot="1" x14ac:dyDescent="0.3">
      <c r="A84" s="185"/>
      <c r="B84" s="188"/>
      <c r="C84" s="191"/>
      <c r="D84" s="188"/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/>
      <c r="L84" s="60">
        <v>0</v>
      </c>
      <c r="M84" s="61" t="s">
        <v>101</v>
      </c>
    </row>
    <row r="85" spans="1:13" x14ac:dyDescent="0.25">
      <c r="A85" s="183">
        <v>11</v>
      </c>
      <c r="B85" s="186" t="s">
        <v>118</v>
      </c>
      <c r="C85" s="189" t="s">
        <v>169</v>
      </c>
      <c r="D85" s="192" t="s">
        <v>104</v>
      </c>
      <c r="E85" s="55">
        <v>249.4</v>
      </c>
      <c r="F85" s="55">
        <v>360.6</v>
      </c>
      <c r="G85" s="55">
        <v>600</v>
      </c>
      <c r="H85" s="55">
        <v>0</v>
      </c>
      <c r="I85" s="55">
        <v>0</v>
      </c>
      <c r="J85" s="55">
        <v>800</v>
      </c>
      <c r="K85" s="55">
        <v>0</v>
      </c>
      <c r="L85" s="55">
        <v>2010</v>
      </c>
      <c r="M85" s="56" t="s">
        <v>98</v>
      </c>
    </row>
    <row r="86" spans="1:13" x14ac:dyDescent="0.25">
      <c r="A86" s="184"/>
      <c r="B86" s="187"/>
      <c r="C86" s="190"/>
      <c r="D86" s="187"/>
      <c r="E86" s="57"/>
      <c r="F86" s="57"/>
      <c r="G86" s="57"/>
      <c r="H86" s="57"/>
      <c r="I86" s="57"/>
      <c r="J86" s="57"/>
      <c r="K86" s="57"/>
      <c r="L86" s="57"/>
      <c r="M86" s="58" t="s">
        <v>99</v>
      </c>
    </row>
    <row r="87" spans="1:13" ht="30" x14ac:dyDescent="0.25">
      <c r="A87" s="184"/>
      <c r="B87" s="187"/>
      <c r="C87" s="190"/>
      <c r="D87" s="187"/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9" t="s">
        <v>100</v>
      </c>
    </row>
    <row r="88" spans="1:13" ht="30" x14ac:dyDescent="0.25">
      <c r="A88" s="184"/>
      <c r="B88" s="187"/>
      <c r="C88" s="190"/>
      <c r="D88" s="187"/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57">
        <v>0</v>
      </c>
      <c r="M88" s="59" t="s">
        <v>11</v>
      </c>
    </row>
    <row r="89" spans="1:13" ht="30" x14ac:dyDescent="0.25">
      <c r="A89" s="184"/>
      <c r="B89" s="187"/>
      <c r="C89" s="190"/>
      <c r="D89" s="187"/>
      <c r="E89" s="57">
        <v>249.4</v>
      </c>
      <c r="F89" s="57">
        <v>360.6</v>
      </c>
      <c r="G89" s="57">
        <v>600</v>
      </c>
      <c r="H89" s="57">
        <v>0</v>
      </c>
      <c r="I89" s="57">
        <v>0</v>
      </c>
      <c r="J89" s="57">
        <v>800</v>
      </c>
      <c r="K89" s="57">
        <v>0</v>
      </c>
      <c r="L89" s="57">
        <v>2010</v>
      </c>
      <c r="M89" s="59" t="s">
        <v>14</v>
      </c>
    </row>
    <row r="90" spans="1:13" ht="43.9" customHeight="1" thickBot="1" x14ac:dyDescent="0.3">
      <c r="A90" s="185"/>
      <c r="B90" s="188"/>
      <c r="C90" s="191"/>
      <c r="D90" s="188"/>
      <c r="E90" s="60"/>
      <c r="F90" s="60"/>
      <c r="G90" s="60"/>
      <c r="H90" s="60"/>
      <c r="I90" s="60"/>
      <c r="J90" s="60"/>
      <c r="K90" s="60"/>
      <c r="L90" s="60"/>
      <c r="M90" s="61" t="s">
        <v>101</v>
      </c>
    </row>
    <row r="91" spans="1:13" x14ac:dyDescent="0.25">
      <c r="A91" s="183">
        <v>12</v>
      </c>
      <c r="B91" s="186" t="s">
        <v>119</v>
      </c>
      <c r="C91" s="189" t="s">
        <v>169</v>
      </c>
      <c r="D91" s="192" t="s">
        <v>104</v>
      </c>
      <c r="E91" s="55">
        <v>2999.9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2999.9</v>
      </c>
      <c r="M91" s="56" t="s">
        <v>98</v>
      </c>
    </row>
    <row r="92" spans="1:13" x14ac:dyDescent="0.25">
      <c r="A92" s="184"/>
      <c r="B92" s="187"/>
      <c r="C92" s="190"/>
      <c r="D92" s="187"/>
      <c r="E92" s="57"/>
      <c r="F92" s="57"/>
      <c r="G92" s="57"/>
      <c r="H92" s="57"/>
      <c r="I92" s="57"/>
      <c r="J92" s="57"/>
      <c r="K92" s="57"/>
      <c r="L92" s="57"/>
      <c r="M92" s="58" t="s">
        <v>99</v>
      </c>
    </row>
    <row r="93" spans="1:13" ht="30" x14ac:dyDescent="0.25">
      <c r="A93" s="184"/>
      <c r="B93" s="187"/>
      <c r="C93" s="190"/>
      <c r="D93" s="187"/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9" t="s">
        <v>100</v>
      </c>
    </row>
    <row r="94" spans="1:13" ht="30" x14ac:dyDescent="0.25">
      <c r="A94" s="184"/>
      <c r="B94" s="187"/>
      <c r="C94" s="190"/>
      <c r="D94" s="187"/>
      <c r="E94" s="64">
        <v>2970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2970</v>
      </c>
      <c r="M94" s="59" t="s">
        <v>11</v>
      </c>
    </row>
    <row r="95" spans="1:13" ht="30" x14ac:dyDescent="0.25">
      <c r="A95" s="184"/>
      <c r="B95" s="187"/>
      <c r="C95" s="190"/>
      <c r="D95" s="187"/>
      <c r="E95" s="57">
        <v>29.9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29.9</v>
      </c>
      <c r="M95" s="59" t="s">
        <v>14</v>
      </c>
    </row>
    <row r="96" spans="1:13" ht="30.75" thickBot="1" x14ac:dyDescent="0.3">
      <c r="A96" s="185"/>
      <c r="B96" s="188"/>
      <c r="C96" s="191"/>
      <c r="D96" s="188"/>
      <c r="E96" s="60">
        <v>0</v>
      </c>
      <c r="F96" s="60">
        <v>0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1" t="s">
        <v>101</v>
      </c>
    </row>
    <row r="97" spans="1:13" x14ac:dyDescent="0.25">
      <c r="A97" s="183">
        <v>13</v>
      </c>
      <c r="B97" s="186" t="s">
        <v>120</v>
      </c>
      <c r="C97" s="189" t="s">
        <v>169</v>
      </c>
      <c r="D97" s="192" t="s">
        <v>104</v>
      </c>
      <c r="E97" s="55">
        <v>0</v>
      </c>
      <c r="F97" s="55">
        <v>4833.5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4833.5</v>
      </c>
      <c r="M97" s="56" t="s">
        <v>98</v>
      </c>
    </row>
    <row r="98" spans="1:13" x14ac:dyDescent="0.25">
      <c r="A98" s="184"/>
      <c r="B98" s="187"/>
      <c r="C98" s="190"/>
      <c r="D98" s="187"/>
      <c r="E98" s="57"/>
      <c r="F98" s="57"/>
      <c r="G98" s="57"/>
      <c r="H98" s="57"/>
      <c r="I98" s="57"/>
      <c r="J98" s="57"/>
      <c r="K98" s="57"/>
      <c r="L98" s="57"/>
      <c r="M98" s="58" t="s">
        <v>99</v>
      </c>
    </row>
    <row r="99" spans="1:13" ht="30" x14ac:dyDescent="0.25">
      <c r="A99" s="184"/>
      <c r="B99" s="187"/>
      <c r="C99" s="190"/>
      <c r="D99" s="187"/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9" t="s">
        <v>100</v>
      </c>
    </row>
    <row r="100" spans="1:13" ht="30" x14ac:dyDescent="0.25">
      <c r="A100" s="184"/>
      <c r="B100" s="187"/>
      <c r="C100" s="190"/>
      <c r="D100" s="187"/>
      <c r="E100" s="64">
        <v>0</v>
      </c>
      <c r="F100" s="64">
        <v>4785.2</v>
      </c>
      <c r="G100" s="64">
        <v>0</v>
      </c>
      <c r="H100" s="64">
        <v>0</v>
      </c>
      <c r="I100" s="64"/>
      <c r="J100" s="64">
        <v>0</v>
      </c>
      <c r="K100" s="64">
        <v>0</v>
      </c>
      <c r="L100" s="64">
        <v>4785.2</v>
      </c>
      <c r="M100" s="59" t="s">
        <v>11</v>
      </c>
    </row>
    <row r="101" spans="1:13" ht="30" x14ac:dyDescent="0.25">
      <c r="A101" s="184"/>
      <c r="B101" s="187"/>
      <c r="C101" s="190"/>
      <c r="D101" s="187"/>
      <c r="E101" s="57">
        <v>0</v>
      </c>
      <c r="F101" s="57">
        <v>48.3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48.3</v>
      </c>
      <c r="M101" s="59" t="s">
        <v>14</v>
      </c>
    </row>
    <row r="102" spans="1:13" ht="69.599999999999994" customHeight="1" thickBot="1" x14ac:dyDescent="0.3">
      <c r="A102" s="185"/>
      <c r="B102" s="188"/>
      <c r="C102" s="191"/>
      <c r="D102" s="188"/>
      <c r="E102" s="60">
        <v>0</v>
      </c>
      <c r="F102" s="60">
        <v>0</v>
      </c>
      <c r="G102" s="60">
        <v>0</v>
      </c>
      <c r="H102" s="60">
        <v>0</v>
      </c>
      <c r="I102" s="60">
        <v>0</v>
      </c>
      <c r="J102" s="60">
        <v>0</v>
      </c>
      <c r="K102" s="60">
        <v>0</v>
      </c>
      <c r="L102" s="60">
        <v>0</v>
      </c>
      <c r="M102" s="61" t="s">
        <v>101</v>
      </c>
    </row>
    <row r="103" spans="1:13" x14ac:dyDescent="0.25">
      <c r="A103" s="183">
        <v>14</v>
      </c>
      <c r="B103" s="186" t="s">
        <v>121</v>
      </c>
      <c r="C103" s="189" t="s">
        <v>169</v>
      </c>
      <c r="D103" s="192" t="s">
        <v>104</v>
      </c>
      <c r="E103" s="55">
        <v>0</v>
      </c>
      <c r="F103" s="55">
        <v>14966.7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14966.7</v>
      </c>
      <c r="M103" s="56" t="s">
        <v>98</v>
      </c>
    </row>
    <row r="104" spans="1:13" x14ac:dyDescent="0.25">
      <c r="A104" s="184"/>
      <c r="B104" s="187"/>
      <c r="C104" s="190"/>
      <c r="D104" s="187"/>
      <c r="E104" s="57"/>
      <c r="F104" s="57"/>
      <c r="G104" s="57"/>
      <c r="H104" s="57"/>
      <c r="I104" s="57"/>
      <c r="J104" s="57"/>
      <c r="K104" s="57"/>
      <c r="L104" s="57"/>
      <c r="M104" s="58" t="s">
        <v>99</v>
      </c>
    </row>
    <row r="105" spans="1:13" ht="30" x14ac:dyDescent="0.25">
      <c r="A105" s="184"/>
      <c r="B105" s="187"/>
      <c r="C105" s="190"/>
      <c r="D105" s="187"/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9" t="s">
        <v>100</v>
      </c>
    </row>
    <row r="106" spans="1:13" ht="30" x14ac:dyDescent="0.25">
      <c r="A106" s="184"/>
      <c r="B106" s="187"/>
      <c r="C106" s="190"/>
      <c r="D106" s="187"/>
      <c r="E106" s="57">
        <v>0</v>
      </c>
      <c r="F106" s="57">
        <v>14218.4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14218.4</v>
      </c>
      <c r="M106" s="59" t="s">
        <v>11</v>
      </c>
    </row>
    <row r="107" spans="1:13" ht="30" x14ac:dyDescent="0.25">
      <c r="A107" s="184"/>
      <c r="B107" s="187"/>
      <c r="C107" s="190"/>
      <c r="D107" s="187"/>
      <c r="E107" s="57">
        <v>0</v>
      </c>
      <c r="F107" s="57">
        <v>748.3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748.3</v>
      </c>
      <c r="M107" s="59" t="s">
        <v>14</v>
      </c>
    </row>
    <row r="108" spans="1:13" ht="42.6" customHeight="1" thickBot="1" x14ac:dyDescent="0.3">
      <c r="A108" s="185"/>
      <c r="B108" s="188"/>
      <c r="C108" s="191"/>
      <c r="D108" s="188"/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1" t="s">
        <v>101</v>
      </c>
    </row>
    <row r="109" spans="1:13" x14ac:dyDescent="0.25">
      <c r="A109" s="183">
        <v>15</v>
      </c>
      <c r="B109" s="186" t="s">
        <v>122</v>
      </c>
      <c r="C109" s="189" t="s">
        <v>169</v>
      </c>
      <c r="D109" s="192" t="s">
        <v>104</v>
      </c>
      <c r="E109" s="55">
        <v>2999.9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2999.9</v>
      </c>
      <c r="M109" s="56" t="s">
        <v>98</v>
      </c>
    </row>
    <row r="110" spans="1:13" x14ac:dyDescent="0.25">
      <c r="A110" s="184"/>
      <c r="B110" s="187"/>
      <c r="C110" s="190"/>
      <c r="D110" s="187"/>
      <c r="E110" s="57"/>
      <c r="F110" s="57"/>
      <c r="G110" s="57"/>
      <c r="H110" s="57"/>
      <c r="I110" s="57"/>
      <c r="J110" s="57"/>
      <c r="K110" s="57"/>
      <c r="L110" s="57"/>
      <c r="M110" s="58" t="s">
        <v>99</v>
      </c>
    </row>
    <row r="111" spans="1:13" ht="30" x14ac:dyDescent="0.25">
      <c r="A111" s="184"/>
      <c r="B111" s="187"/>
      <c r="C111" s="190"/>
      <c r="D111" s="187"/>
      <c r="E111" s="57">
        <v>0</v>
      </c>
      <c r="F111" s="57">
        <v>0</v>
      </c>
      <c r="G111" s="57">
        <v>0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9" t="s">
        <v>100</v>
      </c>
    </row>
    <row r="112" spans="1:13" ht="30" x14ac:dyDescent="0.25">
      <c r="A112" s="184"/>
      <c r="B112" s="187"/>
      <c r="C112" s="190"/>
      <c r="D112" s="187"/>
      <c r="E112" s="64">
        <v>2970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2970</v>
      </c>
      <c r="M112" s="59" t="s">
        <v>11</v>
      </c>
    </row>
    <row r="113" spans="1:13" ht="30" x14ac:dyDescent="0.25">
      <c r="A113" s="184"/>
      <c r="B113" s="187"/>
      <c r="C113" s="190"/>
      <c r="D113" s="187"/>
      <c r="E113" s="57">
        <v>29.9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29.9</v>
      </c>
      <c r="M113" s="59" t="s">
        <v>14</v>
      </c>
    </row>
    <row r="114" spans="1:13" ht="42.6" customHeight="1" thickBot="1" x14ac:dyDescent="0.3">
      <c r="A114" s="185"/>
      <c r="B114" s="188"/>
      <c r="C114" s="191"/>
      <c r="D114" s="188"/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1" t="s">
        <v>101</v>
      </c>
    </row>
    <row r="115" spans="1:13" x14ac:dyDescent="0.25">
      <c r="A115" s="183">
        <v>16</v>
      </c>
      <c r="B115" s="186" t="s">
        <v>123</v>
      </c>
      <c r="C115" s="189" t="s">
        <v>169</v>
      </c>
      <c r="D115" s="192" t="s">
        <v>104</v>
      </c>
      <c r="E115" s="55">
        <v>0</v>
      </c>
      <c r="F115" s="55">
        <v>3235.6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3235.6</v>
      </c>
      <c r="M115" s="56" t="s">
        <v>98</v>
      </c>
    </row>
    <row r="116" spans="1:13" x14ac:dyDescent="0.25">
      <c r="A116" s="184"/>
      <c r="B116" s="187"/>
      <c r="C116" s="190"/>
      <c r="D116" s="187"/>
      <c r="E116" s="57"/>
      <c r="F116" s="57"/>
      <c r="G116" s="57"/>
      <c r="H116" s="57"/>
      <c r="I116" s="57"/>
      <c r="J116" s="57"/>
      <c r="K116" s="57"/>
      <c r="L116" s="57"/>
      <c r="M116" s="58" t="s">
        <v>99</v>
      </c>
    </row>
    <row r="117" spans="1:13" ht="30" x14ac:dyDescent="0.25">
      <c r="A117" s="184"/>
      <c r="B117" s="187"/>
      <c r="C117" s="190"/>
      <c r="D117" s="187"/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9" t="s">
        <v>100</v>
      </c>
    </row>
    <row r="118" spans="1:13" ht="30" x14ac:dyDescent="0.25">
      <c r="A118" s="184"/>
      <c r="B118" s="187"/>
      <c r="C118" s="190"/>
      <c r="D118" s="187"/>
      <c r="E118" s="64">
        <v>0</v>
      </c>
      <c r="F118" s="64">
        <v>3203.2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3203.2</v>
      </c>
      <c r="M118" s="59" t="s">
        <v>11</v>
      </c>
    </row>
    <row r="119" spans="1:13" ht="30" x14ac:dyDescent="0.25">
      <c r="A119" s="184"/>
      <c r="B119" s="187"/>
      <c r="C119" s="190"/>
      <c r="D119" s="187"/>
      <c r="E119" s="57">
        <v>0</v>
      </c>
      <c r="F119" s="57">
        <v>32.4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32.4</v>
      </c>
      <c r="M119" s="59" t="s">
        <v>14</v>
      </c>
    </row>
    <row r="120" spans="1:13" ht="57.6" customHeight="1" thickBot="1" x14ac:dyDescent="0.3">
      <c r="A120" s="185"/>
      <c r="B120" s="188"/>
      <c r="C120" s="191"/>
      <c r="D120" s="188"/>
      <c r="E120" s="60">
        <v>0</v>
      </c>
      <c r="F120" s="60">
        <v>0</v>
      </c>
      <c r="G120" s="60">
        <v>0</v>
      </c>
      <c r="H120" s="60">
        <v>0</v>
      </c>
      <c r="I120" s="60">
        <v>0</v>
      </c>
      <c r="J120" s="60">
        <v>0</v>
      </c>
      <c r="K120" s="60"/>
      <c r="L120" s="60">
        <v>0</v>
      </c>
      <c r="M120" s="61" t="s">
        <v>101</v>
      </c>
    </row>
    <row r="121" spans="1:13" x14ac:dyDescent="0.25">
      <c r="A121" s="183">
        <v>17</v>
      </c>
      <c r="B121" s="186" t="s">
        <v>124</v>
      </c>
      <c r="C121" s="189" t="s">
        <v>169</v>
      </c>
      <c r="D121" s="192" t="s">
        <v>104</v>
      </c>
      <c r="E121" s="55">
        <v>3617.7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3617.7</v>
      </c>
      <c r="M121" s="56" t="s">
        <v>98</v>
      </c>
    </row>
    <row r="122" spans="1:13" x14ac:dyDescent="0.25">
      <c r="A122" s="184"/>
      <c r="B122" s="187"/>
      <c r="C122" s="190"/>
      <c r="D122" s="187"/>
      <c r="E122" s="57"/>
      <c r="F122" s="57"/>
      <c r="G122" s="57"/>
      <c r="H122" s="57"/>
      <c r="I122" s="57"/>
      <c r="J122" s="57"/>
      <c r="K122" s="57"/>
      <c r="L122" s="57"/>
      <c r="M122" s="58" t="s">
        <v>99</v>
      </c>
    </row>
    <row r="123" spans="1:13" ht="30" x14ac:dyDescent="0.25">
      <c r="A123" s="184"/>
      <c r="B123" s="187"/>
      <c r="C123" s="190"/>
      <c r="D123" s="187"/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9" t="s">
        <v>100</v>
      </c>
    </row>
    <row r="124" spans="1:13" ht="30" x14ac:dyDescent="0.25">
      <c r="A124" s="184"/>
      <c r="B124" s="187"/>
      <c r="C124" s="190"/>
      <c r="D124" s="187"/>
      <c r="E124" s="57">
        <v>3581.6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3581.6</v>
      </c>
      <c r="M124" s="59" t="s">
        <v>11</v>
      </c>
    </row>
    <row r="125" spans="1:13" ht="30" x14ac:dyDescent="0.25">
      <c r="A125" s="184"/>
      <c r="B125" s="187"/>
      <c r="C125" s="190"/>
      <c r="D125" s="187"/>
      <c r="E125" s="57">
        <v>36.1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36.1</v>
      </c>
      <c r="M125" s="59" t="s">
        <v>14</v>
      </c>
    </row>
    <row r="126" spans="1:13" ht="30.75" thickBot="1" x14ac:dyDescent="0.3">
      <c r="A126" s="185"/>
      <c r="B126" s="188"/>
      <c r="C126" s="191"/>
      <c r="D126" s="188"/>
      <c r="E126" s="60">
        <v>0</v>
      </c>
      <c r="F126" s="60">
        <v>0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1" t="s">
        <v>101</v>
      </c>
    </row>
    <row r="127" spans="1:13" x14ac:dyDescent="0.25">
      <c r="A127" s="183">
        <v>18</v>
      </c>
      <c r="B127" s="186" t="s">
        <v>125</v>
      </c>
      <c r="C127" s="189" t="s">
        <v>169</v>
      </c>
      <c r="D127" s="192" t="s">
        <v>104</v>
      </c>
      <c r="E127" s="55">
        <v>3617.7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3617.7</v>
      </c>
      <c r="M127" s="56" t="s">
        <v>98</v>
      </c>
    </row>
    <row r="128" spans="1:13" x14ac:dyDescent="0.25">
      <c r="A128" s="184"/>
      <c r="B128" s="187"/>
      <c r="C128" s="190"/>
      <c r="D128" s="187"/>
      <c r="E128" s="57"/>
      <c r="F128" s="57"/>
      <c r="G128" s="57"/>
      <c r="H128" s="57"/>
      <c r="I128" s="57"/>
      <c r="J128" s="57"/>
      <c r="K128" s="57"/>
      <c r="L128" s="57"/>
      <c r="M128" s="58" t="s">
        <v>99</v>
      </c>
    </row>
    <row r="129" spans="1:13" ht="30" x14ac:dyDescent="0.25">
      <c r="A129" s="184"/>
      <c r="B129" s="187"/>
      <c r="C129" s="190"/>
      <c r="D129" s="187"/>
      <c r="E129" s="57">
        <v>0</v>
      </c>
      <c r="F129" s="66"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57">
        <v>0</v>
      </c>
      <c r="M129" s="59" t="s">
        <v>100</v>
      </c>
    </row>
    <row r="130" spans="1:13" ht="30" x14ac:dyDescent="0.25">
      <c r="A130" s="184"/>
      <c r="B130" s="187"/>
      <c r="C130" s="190"/>
      <c r="D130" s="202"/>
      <c r="E130" s="57">
        <v>3581.6</v>
      </c>
      <c r="F130" s="68">
        <v>0</v>
      </c>
      <c r="G130" s="68">
        <v>0</v>
      </c>
      <c r="H130" s="67">
        <v>0</v>
      </c>
      <c r="I130" s="67">
        <v>0</v>
      </c>
      <c r="J130" s="67">
        <v>0</v>
      </c>
      <c r="K130" s="67">
        <v>0</v>
      </c>
      <c r="L130" s="57">
        <v>3581.6</v>
      </c>
      <c r="M130" s="65" t="s">
        <v>11</v>
      </c>
    </row>
    <row r="131" spans="1:13" ht="30" x14ac:dyDescent="0.25">
      <c r="A131" s="184"/>
      <c r="B131" s="187"/>
      <c r="C131" s="190"/>
      <c r="D131" s="187"/>
      <c r="E131" s="57">
        <v>36.1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57">
        <v>36.1</v>
      </c>
      <c r="M131" s="59" t="s">
        <v>14</v>
      </c>
    </row>
    <row r="132" spans="1:13" ht="30.75" thickBot="1" x14ac:dyDescent="0.3">
      <c r="A132" s="185"/>
      <c r="B132" s="188"/>
      <c r="C132" s="191"/>
      <c r="D132" s="188"/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60">
        <v>0</v>
      </c>
      <c r="M132" s="61" t="s">
        <v>101</v>
      </c>
    </row>
    <row r="133" spans="1:13" x14ac:dyDescent="0.25">
      <c r="A133" s="183">
        <v>19</v>
      </c>
      <c r="B133" s="186" t="s">
        <v>126</v>
      </c>
      <c r="C133" s="189" t="s">
        <v>169</v>
      </c>
      <c r="D133" s="192" t="s">
        <v>104</v>
      </c>
      <c r="E133" s="55">
        <v>0</v>
      </c>
      <c r="F133" s="55">
        <v>4787.8999999999996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4787.8999999999996</v>
      </c>
      <c r="M133" s="56" t="s">
        <v>98</v>
      </c>
    </row>
    <row r="134" spans="1:13" x14ac:dyDescent="0.25">
      <c r="A134" s="184"/>
      <c r="B134" s="187"/>
      <c r="C134" s="190"/>
      <c r="D134" s="187"/>
      <c r="E134" s="57"/>
      <c r="F134" s="57"/>
      <c r="G134" s="57"/>
      <c r="H134" s="57"/>
      <c r="I134" s="57"/>
      <c r="J134" s="57"/>
      <c r="K134" s="57"/>
      <c r="L134" s="57"/>
      <c r="M134" s="58" t="s">
        <v>99</v>
      </c>
    </row>
    <row r="135" spans="1:13" ht="30" x14ac:dyDescent="0.25">
      <c r="A135" s="184"/>
      <c r="B135" s="187"/>
      <c r="C135" s="190"/>
      <c r="D135" s="187"/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57">
        <v>0</v>
      </c>
      <c r="K135" s="66">
        <v>0</v>
      </c>
      <c r="L135" s="57">
        <v>0</v>
      </c>
      <c r="M135" s="59" t="s">
        <v>100</v>
      </c>
    </row>
    <row r="136" spans="1:13" ht="30" x14ac:dyDescent="0.25">
      <c r="A136" s="184"/>
      <c r="B136" s="187"/>
      <c r="C136" s="190"/>
      <c r="D136" s="187"/>
      <c r="E136" s="64">
        <v>0</v>
      </c>
      <c r="F136" s="64">
        <v>4740</v>
      </c>
      <c r="G136" s="64">
        <v>0</v>
      </c>
      <c r="H136" s="64">
        <v>0</v>
      </c>
      <c r="I136" s="64">
        <v>0</v>
      </c>
      <c r="J136" s="64">
        <v>0</v>
      </c>
      <c r="K136" s="67">
        <v>0</v>
      </c>
      <c r="L136" s="64">
        <v>4740</v>
      </c>
      <c r="M136" s="59" t="s">
        <v>11</v>
      </c>
    </row>
    <row r="137" spans="1:13" ht="30" x14ac:dyDescent="0.25">
      <c r="A137" s="184"/>
      <c r="B137" s="187"/>
      <c r="C137" s="190"/>
      <c r="D137" s="187"/>
      <c r="E137" s="57">
        <v>0</v>
      </c>
      <c r="F137" s="57">
        <v>47.9</v>
      </c>
      <c r="G137" s="57">
        <v>0</v>
      </c>
      <c r="H137" s="57">
        <v>0</v>
      </c>
      <c r="I137" s="57">
        <v>0</v>
      </c>
      <c r="J137" s="57">
        <v>0</v>
      </c>
      <c r="K137" s="64">
        <v>0</v>
      </c>
      <c r="L137" s="57">
        <v>47.9</v>
      </c>
      <c r="M137" s="59" t="s">
        <v>14</v>
      </c>
    </row>
    <row r="138" spans="1:13" ht="85.9" customHeight="1" thickBot="1" x14ac:dyDescent="0.3">
      <c r="A138" s="185"/>
      <c r="B138" s="188"/>
      <c r="C138" s="191"/>
      <c r="D138" s="188"/>
      <c r="E138" s="60">
        <v>0</v>
      </c>
      <c r="F138" s="60">
        <v>0</v>
      </c>
      <c r="G138" s="60">
        <v>0</v>
      </c>
      <c r="H138" s="60">
        <v>0</v>
      </c>
      <c r="I138" s="60">
        <v>0</v>
      </c>
      <c r="J138" s="60">
        <v>0</v>
      </c>
      <c r="K138" s="60">
        <v>0</v>
      </c>
      <c r="L138" s="60">
        <v>0</v>
      </c>
      <c r="M138" s="61" t="s">
        <v>101</v>
      </c>
    </row>
    <row r="139" spans="1:13" x14ac:dyDescent="0.25">
      <c r="A139" s="183">
        <v>20</v>
      </c>
      <c r="B139" s="186" t="s">
        <v>127</v>
      </c>
      <c r="C139" s="189" t="s">
        <v>169</v>
      </c>
      <c r="D139" s="192" t="s">
        <v>104</v>
      </c>
      <c r="E139" s="55">
        <v>0</v>
      </c>
      <c r="F139" s="55">
        <v>3436.9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3436.9</v>
      </c>
      <c r="M139" s="56" t="s">
        <v>98</v>
      </c>
    </row>
    <row r="140" spans="1:13" x14ac:dyDescent="0.25">
      <c r="A140" s="184"/>
      <c r="B140" s="187"/>
      <c r="C140" s="190"/>
      <c r="D140" s="187"/>
      <c r="E140" s="57"/>
      <c r="F140" s="57"/>
      <c r="G140" s="57"/>
      <c r="H140" s="57"/>
      <c r="I140" s="57"/>
      <c r="J140" s="57"/>
      <c r="K140" s="57"/>
      <c r="L140" s="57"/>
      <c r="M140" s="58" t="s">
        <v>99</v>
      </c>
    </row>
    <row r="141" spans="1:13" ht="30" x14ac:dyDescent="0.25">
      <c r="A141" s="184"/>
      <c r="B141" s="187"/>
      <c r="C141" s="190"/>
      <c r="D141" s="187"/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66">
        <v>0</v>
      </c>
      <c r="L141" s="57">
        <v>0</v>
      </c>
      <c r="M141" s="59" t="s">
        <v>100</v>
      </c>
    </row>
    <row r="142" spans="1:13" ht="30" x14ac:dyDescent="0.25">
      <c r="A142" s="184"/>
      <c r="B142" s="187"/>
      <c r="C142" s="190"/>
      <c r="D142" s="187"/>
      <c r="E142" s="64">
        <v>0</v>
      </c>
      <c r="F142" s="64">
        <v>3402.5</v>
      </c>
      <c r="G142" s="64">
        <v>0</v>
      </c>
      <c r="H142" s="64">
        <v>0</v>
      </c>
      <c r="I142" s="64">
        <v>0</v>
      </c>
      <c r="J142" s="64">
        <v>0</v>
      </c>
      <c r="K142" s="67">
        <v>0</v>
      </c>
      <c r="L142" s="64">
        <v>3402.5</v>
      </c>
      <c r="M142" s="59" t="s">
        <v>11</v>
      </c>
    </row>
    <row r="143" spans="1:13" ht="30" x14ac:dyDescent="0.25">
      <c r="A143" s="184"/>
      <c r="B143" s="187"/>
      <c r="C143" s="190"/>
      <c r="D143" s="187"/>
      <c r="E143" s="57">
        <v>0</v>
      </c>
      <c r="F143" s="57">
        <v>34.4</v>
      </c>
      <c r="G143" s="57">
        <v>0</v>
      </c>
      <c r="H143" s="57">
        <v>0</v>
      </c>
      <c r="I143" s="57">
        <v>0</v>
      </c>
      <c r="J143" s="57">
        <v>0</v>
      </c>
      <c r="K143" s="64">
        <v>0</v>
      </c>
      <c r="L143" s="57">
        <v>34.4</v>
      </c>
      <c r="M143" s="59" t="s">
        <v>14</v>
      </c>
    </row>
    <row r="144" spans="1:13" ht="30.75" thickBot="1" x14ac:dyDescent="0.3">
      <c r="A144" s="185"/>
      <c r="B144" s="188"/>
      <c r="C144" s="191"/>
      <c r="D144" s="188"/>
      <c r="E144" s="60">
        <v>0</v>
      </c>
      <c r="F144" s="60">
        <v>0</v>
      </c>
      <c r="G144" s="60">
        <v>0</v>
      </c>
      <c r="H144" s="60">
        <v>0</v>
      </c>
      <c r="I144" s="60">
        <v>0</v>
      </c>
      <c r="J144" s="60">
        <v>0</v>
      </c>
      <c r="K144" s="60">
        <v>0</v>
      </c>
      <c r="L144" s="60">
        <v>0</v>
      </c>
      <c r="M144" s="69" t="s">
        <v>101</v>
      </c>
    </row>
    <row r="145" spans="1:13" x14ac:dyDescent="0.25">
      <c r="A145" s="183">
        <v>21</v>
      </c>
      <c r="B145" s="186" t="s">
        <v>128</v>
      </c>
      <c r="C145" s="189" t="s">
        <v>169</v>
      </c>
      <c r="D145" s="192" t="s">
        <v>104</v>
      </c>
      <c r="E145" s="55">
        <v>0</v>
      </c>
      <c r="F145" s="55">
        <v>3235.6</v>
      </c>
      <c r="G145" s="55">
        <v>0</v>
      </c>
      <c r="H145" s="55">
        <v>0</v>
      </c>
      <c r="I145" s="55">
        <v>0</v>
      </c>
      <c r="J145" s="55">
        <v>0</v>
      </c>
      <c r="K145" s="55">
        <v>0</v>
      </c>
      <c r="L145" s="55">
        <v>3235.6</v>
      </c>
      <c r="M145" s="70" t="s">
        <v>98</v>
      </c>
    </row>
    <row r="146" spans="1:13" x14ac:dyDescent="0.25">
      <c r="A146" s="184"/>
      <c r="B146" s="187"/>
      <c r="C146" s="190"/>
      <c r="D146" s="187"/>
      <c r="E146" s="57"/>
      <c r="F146" s="57"/>
      <c r="G146" s="57"/>
      <c r="H146" s="57"/>
      <c r="I146" s="57"/>
      <c r="J146" s="57"/>
      <c r="K146" s="57"/>
      <c r="L146" s="57"/>
      <c r="M146" s="71" t="s">
        <v>99</v>
      </c>
    </row>
    <row r="147" spans="1:13" ht="30" x14ac:dyDescent="0.25">
      <c r="A147" s="184"/>
      <c r="B147" s="187"/>
      <c r="C147" s="190"/>
      <c r="D147" s="187"/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  <c r="K147" s="66">
        <v>0</v>
      </c>
      <c r="L147" s="57">
        <v>0</v>
      </c>
      <c r="M147" s="63" t="s">
        <v>100</v>
      </c>
    </row>
    <row r="148" spans="1:13" ht="30" x14ac:dyDescent="0.25">
      <c r="A148" s="184"/>
      <c r="B148" s="187"/>
      <c r="C148" s="190"/>
      <c r="D148" s="187"/>
      <c r="E148" s="64">
        <v>0</v>
      </c>
      <c r="F148" s="64">
        <v>3203.2</v>
      </c>
      <c r="G148" s="64">
        <v>0</v>
      </c>
      <c r="H148" s="64">
        <v>0</v>
      </c>
      <c r="I148" s="64">
        <v>0</v>
      </c>
      <c r="J148" s="64">
        <v>0</v>
      </c>
      <c r="K148" s="67">
        <v>0</v>
      </c>
      <c r="L148" s="64">
        <v>3203.2</v>
      </c>
      <c r="M148" s="63" t="s">
        <v>11</v>
      </c>
    </row>
    <row r="149" spans="1:13" ht="30" x14ac:dyDescent="0.25">
      <c r="A149" s="184"/>
      <c r="B149" s="187"/>
      <c r="C149" s="190"/>
      <c r="D149" s="187"/>
      <c r="E149" s="57">
        <v>0</v>
      </c>
      <c r="F149" s="57">
        <v>32.4</v>
      </c>
      <c r="G149" s="57">
        <v>0</v>
      </c>
      <c r="H149" s="57">
        <v>0</v>
      </c>
      <c r="I149" s="57">
        <v>0</v>
      </c>
      <c r="J149" s="57">
        <v>0</v>
      </c>
      <c r="K149" s="64">
        <v>0</v>
      </c>
      <c r="L149" s="57">
        <v>32.4</v>
      </c>
      <c r="M149" s="63" t="s">
        <v>14</v>
      </c>
    </row>
    <row r="150" spans="1:13" ht="30.75" thickBot="1" x14ac:dyDescent="0.3">
      <c r="A150" s="185"/>
      <c r="B150" s="188"/>
      <c r="C150" s="191"/>
      <c r="D150" s="188"/>
      <c r="E150" s="60">
        <v>0</v>
      </c>
      <c r="F150" s="60">
        <v>0</v>
      </c>
      <c r="G150" s="60">
        <v>0</v>
      </c>
      <c r="H150" s="60">
        <v>0</v>
      </c>
      <c r="I150" s="60">
        <v>0</v>
      </c>
      <c r="J150" s="60">
        <v>0</v>
      </c>
      <c r="K150" s="60">
        <v>0</v>
      </c>
      <c r="L150" s="60">
        <v>0</v>
      </c>
      <c r="M150" s="69" t="s">
        <v>101</v>
      </c>
    </row>
    <row r="151" spans="1:13" x14ac:dyDescent="0.25">
      <c r="A151" s="183">
        <v>22</v>
      </c>
      <c r="B151" s="186" t="s">
        <v>129</v>
      </c>
      <c r="C151" s="189" t="s">
        <v>169</v>
      </c>
      <c r="D151" s="192" t="s">
        <v>104</v>
      </c>
      <c r="E151" s="55">
        <v>0</v>
      </c>
      <c r="F151" s="55">
        <v>7319.4</v>
      </c>
      <c r="G151" s="55">
        <v>0</v>
      </c>
      <c r="H151" s="55">
        <v>0</v>
      </c>
      <c r="I151" s="55">
        <v>0</v>
      </c>
      <c r="J151" s="55">
        <v>0</v>
      </c>
      <c r="K151" s="55">
        <v>0</v>
      </c>
      <c r="L151" s="55">
        <v>7319.4</v>
      </c>
      <c r="M151" s="70" t="s">
        <v>98</v>
      </c>
    </row>
    <row r="152" spans="1:13" x14ac:dyDescent="0.25">
      <c r="A152" s="184"/>
      <c r="B152" s="187"/>
      <c r="C152" s="190"/>
      <c r="D152" s="187"/>
      <c r="E152" s="57"/>
      <c r="F152" s="57"/>
      <c r="G152" s="57"/>
      <c r="H152" s="57"/>
      <c r="I152" s="57"/>
      <c r="J152" s="57"/>
      <c r="K152" s="57"/>
      <c r="L152" s="57"/>
      <c r="M152" s="71" t="s">
        <v>99</v>
      </c>
    </row>
    <row r="153" spans="1:13" ht="30" x14ac:dyDescent="0.25">
      <c r="A153" s="184"/>
      <c r="B153" s="187"/>
      <c r="C153" s="190"/>
      <c r="D153" s="187"/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66">
        <v>0</v>
      </c>
      <c r="L153" s="57">
        <v>0</v>
      </c>
      <c r="M153" s="63" t="s">
        <v>100</v>
      </c>
    </row>
    <row r="154" spans="1:13" ht="30" x14ac:dyDescent="0.25">
      <c r="A154" s="184"/>
      <c r="B154" s="187"/>
      <c r="C154" s="190"/>
      <c r="D154" s="187"/>
      <c r="E154" s="64">
        <v>0</v>
      </c>
      <c r="F154" s="64">
        <v>7246.2</v>
      </c>
      <c r="G154" s="64">
        <v>0</v>
      </c>
      <c r="H154" s="64">
        <v>0</v>
      </c>
      <c r="I154" s="64">
        <v>0</v>
      </c>
      <c r="J154" s="64">
        <v>0</v>
      </c>
      <c r="K154" s="67">
        <v>0</v>
      </c>
      <c r="L154" s="64">
        <v>7246.2</v>
      </c>
      <c r="M154" s="63" t="s">
        <v>11</v>
      </c>
    </row>
    <row r="155" spans="1:13" ht="30" x14ac:dyDescent="0.25">
      <c r="A155" s="184"/>
      <c r="B155" s="187"/>
      <c r="C155" s="190"/>
      <c r="D155" s="187"/>
      <c r="E155" s="57">
        <v>0</v>
      </c>
      <c r="F155" s="57">
        <v>73.2</v>
      </c>
      <c r="G155" s="57">
        <v>0</v>
      </c>
      <c r="H155" s="57">
        <v>0</v>
      </c>
      <c r="I155" s="57">
        <v>0</v>
      </c>
      <c r="J155" s="57">
        <v>0</v>
      </c>
      <c r="K155" s="64">
        <v>0</v>
      </c>
      <c r="L155" s="57">
        <v>73.2</v>
      </c>
      <c r="M155" s="63" t="s">
        <v>14</v>
      </c>
    </row>
    <row r="156" spans="1:13" ht="75" customHeight="1" thickBot="1" x14ac:dyDescent="0.3">
      <c r="A156" s="185"/>
      <c r="B156" s="188"/>
      <c r="C156" s="191"/>
      <c r="D156" s="188"/>
      <c r="E156" s="60">
        <v>0</v>
      </c>
      <c r="F156" s="60">
        <v>0</v>
      </c>
      <c r="G156" s="60">
        <v>0</v>
      </c>
      <c r="H156" s="60">
        <v>0</v>
      </c>
      <c r="I156" s="60">
        <v>0</v>
      </c>
      <c r="J156" s="60">
        <v>0</v>
      </c>
      <c r="K156" s="60">
        <v>0</v>
      </c>
      <c r="L156" s="60">
        <v>0</v>
      </c>
      <c r="M156" s="69" t="s">
        <v>101</v>
      </c>
    </row>
    <row r="157" spans="1:13" x14ac:dyDescent="0.25">
      <c r="A157" s="183">
        <v>23</v>
      </c>
      <c r="B157" s="186" t="s">
        <v>130</v>
      </c>
      <c r="C157" s="189" t="s">
        <v>169</v>
      </c>
      <c r="D157" s="192" t="s">
        <v>104</v>
      </c>
      <c r="E157" s="55">
        <v>0</v>
      </c>
      <c r="F157" s="55">
        <v>3276.3</v>
      </c>
      <c r="G157" s="55">
        <v>0</v>
      </c>
      <c r="H157" s="55">
        <v>0</v>
      </c>
      <c r="I157" s="55">
        <v>0</v>
      </c>
      <c r="J157" s="55">
        <v>0</v>
      </c>
      <c r="K157" s="55">
        <v>0</v>
      </c>
      <c r="L157" s="55">
        <v>3276.3</v>
      </c>
      <c r="M157" s="70" t="s">
        <v>98</v>
      </c>
    </row>
    <row r="158" spans="1:13" x14ac:dyDescent="0.25">
      <c r="A158" s="184"/>
      <c r="B158" s="187"/>
      <c r="C158" s="190"/>
      <c r="D158" s="187"/>
      <c r="E158" s="57"/>
      <c r="F158" s="57"/>
      <c r="G158" s="57"/>
      <c r="H158" s="57"/>
      <c r="I158" s="57"/>
      <c r="J158" s="57"/>
      <c r="K158" s="57"/>
      <c r="L158" s="57"/>
      <c r="M158" s="71" t="s">
        <v>99</v>
      </c>
    </row>
    <row r="159" spans="1:13" ht="30" x14ac:dyDescent="0.25">
      <c r="A159" s="184"/>
      <c r="B159" s="187"/>
      <c r="C159" s="190"/>
      <c r="D159" s="187"/>
      <c r="E159" s="57">
        <v>0</v>
      </c>
      <c r="F159" s="57">
        <v>0</v>
      </c>
      <c r="G159" s="57">
        <v>0</v>
      </c>
      <c r="H159" s="57">
        <v>0</v>
      </c>
      <c r="I159" s="57">
        <v>0</v>
      </c>
      <c r="J159" s="57">
        <v>0</v>
      </c>
      <c r="K159" s="66">
        <v>0</v>
      </c>
      <c r="L159" s="57">
        <v>0</v>
      </c>
      <c r="M159" s="63" t="s">
        <v>100</v>
      </c>
    </row>
    <row r="160" spans="1:13" ht="30" x14ac:dyDescent="0.25">
      <c r="A160" s="184"/>
      <c r="B160" s="187"/>
      <c r="C160" s="190"/>
      <c r="D160" s="187"/>
      <c r="E160" s="64">
        <v>0</v>
      </c>
      <c r="F160" s="64">
        <v>3243.5</v>
      </c>
      <c r="G160" s="64">
        <v>0</v>
      </c>
      <c r="H160" s="64">
        <v>0</v>
      </c>
      <c r="I160" s="64">
        <v>0</v>
      </c>
      <c r="J160" s="64">
        <v>0</v>
      </c>
      <c r="K160" s="67">
        <v>0</v>
      </c>
      <c r="L160" s="64">
        <v>3243.5</v>
      </c>
      <c r="M160" s="63" t="s">
        <v>11</v>
      </c>
    </row>
    <row r="161" spans="1:13" ht="30" x14ac:dyDescent="0.25">
      <c r="A161" s="184"/>
      <c r="B161" s="187"/>
      <c r="C161" s="190"/>
      <c r="D161" s="187"/>
      <c r="E161" s="57">
        <v>0</v>
      </c>
      <c r="F161" s="57">
        <v>32.799999999999997</v>
      </c>
      <c r="G161" s="57">
        <v>0</v>
      </c>
      <c r="H161" s="57">
        <v>0</v>
      </c>
      <c r="I161" s="57">
        <v>0</v>
      </c>
      <c r="J161" s="57">
        <v>0</v>
      </c>
      <c r="K161" s="64">
        <v>0</v>
      </c>
      <c r="L161" s="57">
        <v>32.799999999999997</v>
      </c>
      <c r="M161" s="63" t="s">
        <v>14</v>
      </c>
    </row>
    <row r="162" spans="1:13" ht="43.9" customHeight="1" thickBot="1" x14ac:dyDescent="0.3">
      <c r="A162" s="185"/>
      <c r="B162" s="188"/>
      <c r="C162" s="191"/>
      <c r="D162" s="188"/>
      <c r="E162" s="60">
        <v>0</v>
      </c>
      <c r="F162" s="60">
        <v>0</v>
      </c>
      <c r="G162" s="60">
        <v>0</v>
      </c>
      <c r="H162" s="60">
        <v>0</v>
      </c>
      <c r="I162" s="60">
        <v>0</v>
      </c>
      <c r="J162" s="60">
        <v>0</v>
      </c>
      <c r="K162" s="60">
        <v>0</v>
      </c>
      <c r="L162" s="60">
        <v>0</v>
      </c>
      <c r="M162" s="69" t="s">
        <v>101</v>
      </c>
    </row>
    <row r="163" spans="1:13" x14ac:dyDescent="0.25">
      <c r="A163" s="183">
        <v>24</v>
      </c>
      <c r="B163" s="186" t="s">
        <v>131</v>
      </c>
      <c r="C163" s="189" t="s">
        <v>169</v>
      </c>
      <c r="D163" s="192" t="s">
        <v>104</v>
      </c>
      <c r="E163" s="55">
        <v>0</v>
      </c>
      <c r="F163" s="55">
        <v>6577.8</v>
      </c>
      <c r="G163" s="55">
        <v>0</v>
      </c>
      <c r="H163" s="55">
        <v>0</v>
      </c>
      <c r="I163" s="55">
        <v>0</v>
      </c>
      <c r="J163" s="55">
        <v>0</v>
      </c>
      <c r="K163" s="55">
        <v>0</v>
      </c>
      <c r="L163" s="55">
        <v>6577.8</v>
      </c>
      <c r="M163" s="70" t="s">
        <v>98</v>
      </c>
    </row>
    <row r="164" spans="1:13" x14ac:dyDescent="0.25">
      <c r="A164" s="184"/>
      <c r="B164" s="187"/>
      <c r="C164" s="190"/>
      <c r="D164" s="187"/>
      <c r="E164" s="57"/>
      <c r="F164" s="57"/>
      <c r="G164" s="57"/>
      <c r="H164" s="57"/>
      <c r="I164" s="57"/>
      <c r="J164" s="57"/>
      <c r="K164" s="57"/>
      <c r="L164" s="57"/>
      <c r="M164" s="71" t="s">
        <v>99</v>
      </c>
    </row>
    <row r="165" spans="1:13" ht="30" x14ac:dyDescent="0.25">
      <c r="A165" s="184"/>
      <c r="B165" s="187"/>
      <c r="C165" s="190"/>
      <c r="D165" s="187"/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66">
        <v>0</v>
      </c>
      <c r="L165" s="57">
        <v>0</v>
      </c>
      <c r="M165" s="63" t="s">
        <v>100</v>
      </c>
    </row>
    <row r="166" spans="1:13" ht="30" x14ac:dyDescent="0.25">
      <c r="A166" s="184"/>
      <c r="B166" s="187"/>
      <c r="C166" s="190"/>
      <c r="D166" s="187"/>
      <c r="E166" s="64">
        <v>0</v>
      </c>
      <c r="F166" s="64">
        <v>6512</v>
      </c>
      <c r="G166" s="64">
        <v>0</v>
      </c>
      <c r="H166" s="64">
        <v>0</v>
      </c>
      <c r="I166" s="64">
        <v>0</v>
      </c>
      <c r="J166" s="64">
        <v>0</v>
      </c>
      <c r="K166" s="67">
        <v>0</v>
      </c>
      <c r="L166" s="64">
        <v>6512</v>
      </c>
      <c r="M166" s="63" t="s">
        <v>11</v>
      </c>
    </row>
    <row r="167" spans="1:13" ht="30" x14ac:dyDescent="0.25">
      <c r="A167" s="184"/>
      <c r="B167" s="187"/>
      <c r="C167" s="190"/>
      <c r="D167" s="187"/>
      <c r="E167" s="57">
        <v>0</v>
      </c>
      <c r="F167" s="57">
        <v>65.8</v>
      </c>
      <c r="G167" s="57">
        <v>0</v>
      </c>
      <c r="H167" s="57">
        <v>0</v>
      </c>
      <c r="I167" s="57">
        <v>0</v>
      </c>
      <c r="J167" s="57">
        <v>0</v>
      </c>
      <c r="K167" s="64">
        <v>0</v>
      </c>
      <c r="L167" s="57">
        <v>65.8</v>
      </c>
      <c r="M167" s="63" t="s">
        <v>14</v>
      </c>
    </row>
    <row r="168" spans="1:13" ht="30.75" thickBot="1" x14ac:dyDescent="0.3">
      <c r="A168" s="185"/>
      <c r="B168" s="188"/>
      <c r="C168" s="191"/>
      <c r="D168" s="188"/>
      <c r="E168" s="60">
        <v>0</v>
      </c>
      <c r="F168" s="60">
        <v>0</v>
      </c>
      <c r="G168" s="60">
        <v>0</v>
      </c>
      <c r="H168" s="60">
        <v>0</v>
      </c>
      <c r="I168" s="60">
        <v>0</v>
      </c>
      <c r="J168" s="60">
        <v>0</v>
      </c>
      <c r="K168" s="60">
        <v>0</v>
      </c>
      <c r="L168" s="60">
        <v>0</v>
      </c>
      <c r="M168" s="69" t="s">
        <v>101</v>
      </c>
    </row>
    <row r="169" spans="1:13" x14ac:dyDescent="0.25">
      <c r="A169" s="183">
        <v>25</v>
      </c>
      <c r="B169" s="186" t="s">
        <v>132</v>
      </c>
      <c r="C169" s="189" t="s">
        <v>169</v>
      </c>
      <c r="D169" s="192" t="s">
        <v>104</v>
      </c>
      <c r="E169" s="55">
        <v>0</v>
      </c>
      <c r="F169" s="55">
        <v>0</v>
      </c>
      <c r="G169" s="55">
        <v>3599.3</v>
      </c>
      <c r="H169" s="55">
        <v>0</v>
      </c>
      <c r="I169" s="55">
        <v>0</v>
      </c>
      <c r="J169" s="55">
        <v>0</v>
      </c>
      <c r="K169" s="55">
        <v>0</v>
      </c>
      <c r="L169" s="55">
        <v>3599.3</v>
      </c>
      <c r="M169" s="70" t="s">
        <v>98</v>
      </c>
    </row>
    <row r="170" spans="1:13" x14ac:dyDescent="0.25">
      <c r="A170" s="184"/>
      <c r="B170" s="187"/>
      <c r="C170" s="190"/>
      <c r="D170" s="187"/>
      <c r="E170" s="57"/>
      <c r="F170" s="57"/>
      <c r="G170" s="57"/>
      <c r="H170" s="57"/>
      <c r="I170" s="57"/>
      <c r="J170" s="57"/>
      <c r="K170" s="57"/>
      <c r="L170" s="57"/>
      <c r="M170" s="71" t="s">
        <v>99</v>
      </c>
    </row>
    <row r="171" spans="1:13" ht="30" x14ac:dyDescent="0.25">
      <c r="A171" s="184"/>
      <c r="B171" s="187"/>
      <c r="C171" s="190"/>
      <c r="D171" s="187"/>
      <c r="E171" s="57">
        <v>0</v>
      </c>
      <c r="F171" s="57">
        <v>0</v>
      </c>
      <c r="G171" s="57">
        <v>3523.9</v>
      </c>
      <c r="H171" s="57">
        <v>0</v>
      </c>
      <c r="I171" s="57">
        <v>0</v>
      </c>
      <c r="J171" s="57">
        <v>0</v>
      </c>
      <c r="K171" s="66">
        <v>0</v>
      </c>
      <c r="L171" s="57">
        <v>3523.9</v>
      </c>
      <c r="M171" s="63" t="s">
        <v>100</v>
      </c>
    </row>
    <row r="172" spans="1:13" ht="30" x14ac:dyDescent="0.25">
      <c r="A172" s="184"/>
      <c r="B172" s="187"/>
      <c r="C172" s="190"/>
      <c r="D172" s="187"/>
      <c r="E172" s="64">
        <v>0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7">
        <v>0</v>
      </c>
      <c r="L172" s="64">
        <v>0</v>
      </c>
      <c r="M172" s="63" t="s">
        <v>11</v>
      </c>
    </row>
    <row r="173" spans="1:13" ht="30" x14ac:dyDescent="0.25">
      <c r="A173" s="184"/>
      <c r="B173" s="187"/>
      <c r="C173" s="190"/>
      <c r="D173" s="187"/>
      <c r="E173" s="57">
        <v>0</v>
      </c>
      <c r="F173" s="57">
        <v>0</v>
      </c>
      <c r="G173" s="57">
        <v>75.400000000000006</v>
      </c>
      <c r="H173" s="57">
        <v>0</v>
      </c>
      <c r="I173" s="57">
        <v>0</v>
      </c>
      <c r="J173" s="57">
        <v>0</v>
      </c>
      <c r="K173" s="64">
        <v>0</v>
      </c>
      <c r="L173" s="57">
        <v>75.400000000000006</v>
      </c>
      <c r="M173" s="63" t="s">
        <v>14</v>
      </c>
    </row>
    <row r="174" spans="1:13" ht="57.6" customHeight="1" thickBot="1" x14ac:dyDescent="0.3">
      <c r="A174" s="185"/>
      <c r="B174" s="188"/>
      <c r="C174" s="191"/>
      <c r="D174" s="188"/>
      <c r="E174" s="60">
        <v>0</v>
      </c>
      <c r="F174" s="60">
        <v>0</v>
      </c>
      <c r="G174" s="60">
        <v>0</v>
      </c>
      <c r="H174" s="60">
        <v>0</v>
      </c>
      <c r="I174" s="60">
        <v>0</v>
      </c>
      <c r="J174" s="60">
        <v>0</v>
      </c>
      <c r="K174" s="60">
        <v>0</v>
      </c>
      <c r="L174" s="60">
        <v>0</v>
      </c>
      <c r="M174" s="69" t="s">
        <v>101</v>
      </c>
    </row>
    <row r="175" spans="1:13" x14ac:dyDescent="0.25">
      <c r="A175" s="183">
        <v>26</v>
      </c>
      <c r="B175" s="186" t="s">
        <v>133</v>
      </c>
      <c r="C175" s="189" t="s">
        <v>169</v>
      </c>
      <c r="D175" s="192" t="s">
        <v>104</v>
      </c>
      <c r="E175" s="55">
        <v>0</v>
      </c>
      <c r="F175" s="55">
        <v>0</v>
      </c>
      <c r="G175" s="55">
        <v>4443.6000000000004</v>
      </c>
      <c r="H175" s="55">
        <v>0</v>
      </c>
      <c r="I175" s="55">
        <v>0</v>
      </c>
      <c r="J175" s="55">
        <v>0</v>
      </c>
      <c r="K175" s="55">
        <v>0</v>
      </c>
      <c r="L175" s="55">
        <v>4443.6000000000004</v>
      </c>
      <c r="M175" s="70" t="s">
        <v>98</v>
      </c>
    </row>
    <row r="176" spans="1:13" x14ac:dyDescent="0.25">
      <c r="A176" s="184"/>
      <c r="B176" s="187"/>
      <c r="C176" s="190"/>
      <c r="D176" s="187"/>
      <c r="E176" s="57"/>
      <c r="F176" s="57"/>
      <c r="G176" s="57"/>
      <c r="H176" s="57"/>
      <c r="I176" s="57"/>
      <c r="J176" s="57"/>
      <c r="K176" s="57"/>
      <c r="L176" s="57"/>
      <c r="M176" s="71" t="s">
        <v>99</v>
      </c>
    </row>
    <row r="177" spans="1:13" ht="30" x14ac:dyDescent="0.25">
      <c r="A177" s="184"/>
      <c r="B177" s="187"/>
      <c r="C177" s="190"/>
      <c r="D177" s="187"/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66">
        <v>0</v>
      </c>
      <c r="L177" s="57">
        <v>0</v>
      </c>
      <c r="M177" s="63" t="s">
        <v>100</v>
      </c>
    </row>
    <row r="178" spans="1:13" ht="30" x14ac:dyDescent="0.25">
      <c r="A178" s="184"/>
      <c r="B178" s="187"/>
      <c r="C178" s="190"/>
      <c r="D178" s="187"/>
      <c r="E178" s="64">
        <v>0</v>
      </c>
      <c r="F178" s="64">
        <v>0</v>
      </c>
      <c r="G178" s="57">
        <v>4400.1000000000004</v>
      </c>
      <c r="H178" s="57">
        <v>0</v>
      </c>
      <c r="I178" s="57">
        <v>0</v>
      </c>
      <c r="J178" s="57">
        <v>0</v>
      </c>
      <c r="K178" s="67">
        <v>0</v>
      </c>
      <c r="L178" s="57">
        <v>4400.1000000000004</v>
      </c>
      <c r="M178" s="63" t="s">
        <v>11</v>
      </c>
    </row>
    <row r="179" spans="1:13" ht="30" x14ac:dyDescent="0.25">
      <c r="A179" s="184"/>
      <c r="B179" s="187"/>
      <c r="C179" s="190"/>
      <c r="D179" s="187"/>
      <c r="E179" s="57">
        <v>0</v>
      </c>
      <c r="F179" s="57">
        <v>0</v>
      </c>
      <c r="G179" s="57">
        <v>43.5</v>
      </c>
      <c r="H179" s="57">
        <v>0</v>
      </c>
      <c r="I179" s="57">
        <v>0</v>
      </c>
      <c r="J179" s="57">
        <v>0</v>
      </c>
      <c r="K179" s="64">
        <v>0</v>
      </c>
      <c r="L179" s="57">
        <v>43.5</v>
      </c>
      <c r="M179" s="63" t="s">
        <v>14</v>
      </c>
    </row>
    <row r="180" spans="1:13" ht="30.75" thickBot="1" x14ac:dyDescent="0.3">
      <c r="A180" s="185"/>
      <c r="B180" s="188"/>
      <c r="C180" s="191"/>
      <c r="D180" s="188"/>
      <c r="E180" s="60">
        <v>0</v>
      </c>
      <c r="F180" s="60">
        <v>0</v>
      </c>
      <c r="G180" s="60">
        <v>0</v>
      </c>
      <c r="H180" s="60">
        <v>0</v>
      </c>
      <c r="I180" s="60">
        <v>0</v>
      </c>
      <c r="J180" s="60">
        <v>0</v>
      </c>
      <c r="K180" s="60">
        <v>0</v>
      </c>
      <c r="L180" s="60">
        <v>0</v>
      </c>
      <c r="M180" s="69" t="s">
        <v>101</v>
      </c>
    </row>
    <row r="181" spans="1:13" x14ac:dyDescent="0.25">
      <c r="A181" s="183">
        <v>27</v>
      </c>
      <c r="B181" s="186" t="s">
        <v>134</v>
      </c>
      <c r="C181" s="189" t="s">
        <v>169</v>
      </c>
      <c r="D181" s="192" t="s">
        <v>104</v>
      </c>
      <c r="E181" s="55">
        <v>0</v>
      </c>
      <c r="F181" s="55">
        <v>0</v>
      </c>
      <c r="G181" s="55">
        <v>4223.8</v>
      </c>
      <c r="H181" s="55">
        <v>0</v>
      </c>
      <c r="I181" s="55">
        <v>0</v>
      </c>
      <c r="J181" s="55">
        <v>0</v>
      </c>
      <c r="K181" s="55">
        <v>0</v>
      </c>
      <c r="L181" s="55">
        <v>4223.8</v>
      </c>
      <c r="M181" s="70" t="s">
        <v>98</v>
      </c>
    </row>
    <row r="182" spans="1:13" x14ac:dyDescent="0.25">
      <c r="A182" s="184"/>
      <c r="B182" s="187"/>
      <c r="C182" s="190"/>
      <c r="D182" s="187"/>
      <c r="E182" s="57"/>
      <c r="F182" s="57"/>
      <c r="G182" s="57"/>
      <c r="H182" s="57"/>
      <c r="I182" s="57"/>
      <c r="J182" s="57"/>
      <c r="K182" s="57"/>
      <c r="L182" s="57"/>
      <c r="M182" s="71" t="s">
        <v>99</v>
      </c>
    </row>
    <row r="183" spans="1:13" ht="30" x14ac:dyDescent="0.25">
      <c r="A183" s="184"/>
      <c r="B183" s="187"/>
      <c r="C183" s="190"/>
      <c r="D183" s="187"/>
      <c r="E183" s="57">
        <v>0</v>
      </c>
      <c r="F183" s="57">
        <v>0</v>
      </c>
      <c r="G183" s="57">
        <v>4136.5</v>
      </c>
      <c r="H183" s="57">
        <v>0</v>
      </c>
      <c r="I183" s="57">
        <v>0</v>
      </c>
      <c r="J183" s="57">
        <v>0</v>
      </c>
      <c r="K183" s="66">
        <v>0</v>
      </c>
      <c r="L183" s="57">
        <v>4136.5</v>
      </c>
      <c r="M183" s="63" t="s">
        <v>100</v>
      </c>
    </row>
    <row r="184" spans="1:13" ht="30" x14ac:dyDescent="0.25">
      <c r="A184" s="184"/>
      <c r="B184" s="187"/>
      <c r="C184" s="190"/>
      <c r="D184" s="187"/>
      <c r="E184" s="64">
        <v>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7">
        <v>0</v>
      </c>
      <c r="L184" s="64">
        <v>0</v>
      </c>
      <c r="M184" s="63" t="s">
        <v>11</v>
      </c>
    </row>
    <row r="185" spans="1:13" ht="30" x14ac:dyDescent="0.25">
      <c r="A185" s="184"/>
      <c r="B185" s="187"/>
      <c r="C185" s="190"/>
      <c r="D185" s="187"/>
      <c r="E185" s="57">
        <v>0</v>
      </c>
      <c r="F185" s="57">
        <v>0</v>
      </c>
      <c r="G185" s="57">
        <v>87.3</v>
      </c>
      <c r="H185" s="57">
        <v>0</v>
      </c>
      <c r="I185" s="57">
        <v>0</v>
      </c>
      <c r="J185" s="57">
        <v>0</v>
      </c>
      <c r="K185" s="64">
        <v>0</v>
      </c>
      <c r="L185" s="57">
        <v>87.3</v>
      </c>
      <c r="M185" s="63" t="s">
        <v>14</v>
      </c>
    </row>
    <row r="186" spans="1:13" ht="43.15" customHeight="1" thickBot="1" x14ac:dyDescent="0.3">
      <c r="A186" s="185"/>
      <c r="B186" s="188"/>
      <c r="C186" s="191"/>
      <c r="D186" s="188"/>
      <c r="E186" s="60">
        <v>0</v>
      </c>
      <c r="F186" s="60">
        <v>0</v>
      </c>
      <c r="G186" s="60">
        <v>0</v>
      </c>
      <c r="H186" s="60">
        <v>0</v>
      </c>
      <c r="I186" s="60">
        <v>0</v>
      </c>
      <c r="J186" s="60">
        <v>0</v>
      </c>
      <c r="K186" s="60">
        <v>0</v>
      </c>
      <c r="L186" s="60">
        <v>0</v>
      </c>
      <c r="M186" s="69" t="s">
        <v>101</v>
      </c>
    </row>
    <row r="187" spans="1:13" x14ac:dyDescent="0.25">
      <c r="A187" s="183">
        <v>28</v>
      </c>
      <c r="B187" s="186" t="s">
        <v>135</v>
      </c>
      <c r="C187" s="189" t="s">
        <v>169</v>
      </c>
      <c r="D187" s="192" t="s">
        <v>104</v>
      </c>
      <c r="E187" s="55">
        <v>0</v>
      </c>
      <c r="F187" s="55">
        <v>0</v>
      </c>
      <c r="G187" s="55">
        <v>38439.9</v>
      </c>
      <c r="H187" s="55">
        <v>0</v>
      </c>
      <c r="I187" s="55">
        <v>0</v>
      </c>
      <c r="J187" s="55">
        <v>0</v>
      </c>
      <c r="K187" s="55">
        <v>0</v>
      </c>
      <c r="L187" s="55">
        <v>38439.9</v>
      </c>
      <c r="M187" s="70" t="s">
        <v>98</v>
      </c>
    </row>
    <row r="188" spans="1:13" x14ac:dyDescent="0.25">
      <c r="A188" s="184"/>
      <c r="B188" s="187"/>
      <c r="C188" s="190"/>
      <c r="D188" s="187"/>
      <c r="E188" s="57"/>
      <c r="F188" s="57"/>
      <c r="G188" s="57"/>
      <c r="H188" s="57"/>
      <c r="I188" s="57"/>
      <c r="J188" s="57"/>
      <c r="K188" s="57"/>
      <c r="L188" s="57"/>
      <c r="M188" s="71" t="s">
        <v>99</v>
      </c>
    </row>
    <row r="189" spans="1:13" ht="30" x14ac:dyDescent="0.25">
      <c r="A189" s="184"/>
      <c r="B189" s="187"/>
      <c r="C189" s="190"/>
      <c r="D189" s="187"/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66">
        <v>0</v>
      </c>
      <c r="L189" s="57">
        <v>0</v>
      </c>
      <c r="M189" s="63" t="s">
        <v>100</v>
      </c>
    </row>
    <row r="190" spans="1:13" ht="30" x14ac:dyDescent="0.25">
      <c r="A190" s="184"/>
      <c r="B190" s="187"/>
      <c r="C190" s="190"/>
      <c r="D190" s="187"/>
      <c r="E190" s="64">
        <v>0</v>
      </c>
      <c r="F190" s="64">
        <v>0</v>
      </c>
      <c r="G190" s="64">
        <v>38109.9</v>
      </c>
      <c r="H190" s="64">
        <v>0</v>
      </c>
      <c r="I190" s="64">
        <v>0</v>
      </c>
      <c r="J190" s="64">
        <v>0</v>
      </c>
      <c r="K190" s="67">
        <v>0</v>
      </c>
      <c r="L190" s="64">
        <v>38109.9</v>
      </c>
      <c r="M190" s="63" t="s">
        <v>11</v>
      </c>
    </row>
    <row r="191" spans="1:13" ht="30" x14ac:dyDescent="0.25">
      <c r="A191" s="184"/>
      <c r="B191" s="187"/>
      <c r="C191" s="190"/>
      <c r="D191" s="187"/>
      <c r="E191" s="57">
        <v>0</v>
      </c>
      <c r="F191" s="57">
        <v>0</v>
      </c>
      <c r="G191" s="57">
        <v>330</v>
      </c>
      <c r="H191" s="57">
        <v>0</v>
      </c>
      <c r="I191" s="57">
        <v>0</v>
      </c>
      <c r="J191" s="57">
        <v>0</v>
      </c>
      <c r="K191" s="64">
        <v>0</v>
      </c>
      <c r="L191" s="57">
        <v>330</v>
      </c>
      <c r="M191" s="63" t="s">
        <v>14</v>
      </c>
    </row>
    <row r="192" spans="1:13" ht="60.6" customHeight="1" thickBot="1" x14ac:dyDescent="0.3">
      <c r="A192" s="185"/>
      <c r="B192" s="188"/>
      <c r="C192" s="191"/>
      <c r="D192" s="188"/>
      <c r="E192" s="60">
        <v>0</v>
      </c>
      <c r="F192" s="60">
        <v>0</v>
      </c>
      <c r="G192" s="60">
        <v>0</v>
      </c>
      <c r="H192" s="60">
        <v>0</v>
      </c>
      <c r="I192" s="60">
        <v>0</v>
      </c>
      <c r="J192" s="60">
        <v>0</v>
      </c>
      <c r="K192" s="60">
        <v>0</v>
      </c>
      <c r="L192" s="60">
        <v>0</v>
      </c>
      <c r="M192" s="69" t="s">
        <v>101</v>
      </c>
    </row>
    <row r="193" spans="1:13" ht="18.600000000000001" customHeight="1" x14ac:dyDescent="0.25">
      <c r="A193" s="183">
        <v>29</v>
      </c>
      <c r="B193" s="186" t="s">
        <v>136</v>
      </c>
      <c r="C193" s="189" t="s">
        <v>169</v>
      </c>
      <c r="D193" s="192" t="s">
        <v>104</v>
      </c>
      <c r="E193" s="64">
        <v>0</v>
      </c>
      <c r="F193" s="64">
        <v>0</v>
      </c>
      <c r="G193" s="64">
        <v>6073.8</v>
      </c>
      <c r="H193" s="64">
        <v>0</v>
      </c>
      <c r="I193" s="64">
        <v>0</v>
      </c>
      <c r="J193" s="64">
        <v>0</v>
      </c>
      <c r="K193" s="55">
        <v>0</v>
      </c>
      <c r="L193" s="64">
        <v>6073.8</v>
      </c>
      <c r="M193" s="70" t="s">
        <v>98</v>
      </c>
    </row>
    <row r="194" spans="1:13" ht="18.600000000000001" customHeight="1" x14ac:dyDescent="0.25">
      <c r="A194" s="184"/>
      <c r="B194" s="187"/>
      <c r="C194" s="190"/>
      <c r="D194" s="187"/>
      <c r="E194" s="57"/>
      <c r="F194" s="57"/>
      <c r="G194" s="57"/>
      <c r="H194" s="57"/>
      <c r="I194" s="57"/>
      <c r="J194" s="57"/>
      <c r="K194" s="57"/>
      <c r="L194" s="57"/>
      <c r="M194" s="71" t="s">
        <v>99</v>
      </c>
    </row>
    <row r="195" spans="1:13" ht="30" customHeight="1" x14ac:dyDescent="0.25">
      <c r="A195" s="184"/>
      <c r="B195" s="187"/>
      <c r="C195" s="190"/>
      <c r="D195" s="187"/>
      <c r="E195" s="57">
        <v>0</v>
      </c>
      <c r="F195" s="57">
        <v>0</v>
      </c>
      <c r="G195" s="57">
        <v>0</v>
      </c>
      <c r="H195" s="57">
        <v>0</v>
      </c>
      <c r="I195" s="57">
        <v>0</v>
      </c>
      <c r="J195" s="57">
        <v>0</v>
      </c>
      <c r="K195" s="66">
        <v>0</v>
      </c>
      <c r="L195" s="57">
        <v>0</v>
      </c>
      <c r="M195" s="63" t="s">
        <v>100</v>
      </c>
    </row>
    <row r="196" spans="1:13" ht="21" customHeight="1" x14ac:dyDescent="0.25">
      <c r="A196" s="184"/>
      <c r="B196" s="187"/>
      <c r="C196" s="190"/>
      <c r="D196" s="187"/>
      <c r="E196" s="64">
        <v>0</v>
      </c>
      <c r="F196" s="64">
        <v>0</v>
      </c>
      <c r="G196" s="64">
        <v>6012.2</v>
      </c>
      <c r="H196" s="64">
        <v>0</v>
      </c>
      <c r="I196" s="64">
        <v>0</v>
      </c>
      <c r="J196" s="64">
        <v>0</v>
      </c>
      <c r="K196" s="67">
        <v>0</v>
      </c>
      <c r="L196" s="64">
        <v>6012.2</v>
      </c>
      <c r="M196" s="63" t="s">
        <v>11</v>
      </c>
    </row>
    <row r="197" spans="1:13" ht="30" x14ac:dyDescent="0.25">
      <c r="A197" s="184"/>
      <c r="B197" s="187"/>
      <c r="C197" s="190"/>
      <c r="D197" s="187"/>
      <c r="E197" s="57">
        <v>0</v>
      </c>
      <c r="F197" s="57">
        <v>0</v>
      </c>
      <c r="G197" s="57">
        <v>61.6</v>
      </c>
      <c r="H197" s="57">
        <v>0</v>
      </c>
      <c r="I197" s="57">
        <v>0</v>
      </c>
      <c r="J197" s="57">
        <v>0</v>
      </c>
      <c r="K197" s="64">
        <v>0</v>
      </c>
      <c r="L197" s="57">
        <v>61.6</v>
      </c>
      <c r="M197" s="63" t="s">
        <v>14</v>
      </c>
    </row>
    <row r="198" spans="1:13" ht="37.9" customHeight="1" thickBot="1" x14ac:dyDescent="0.3">
      <c r="A198" s="185"/>
      <c r="B198" s="188"/>
      <c r="C198" s="191"/>
      <c r="D198" s="188"/>
      <c r="E198" s="60">
        <v>0</v>
      </c>
      <c r="F198" s="60">
        <v>0</v>
      </c>
      <c r="G198" s="60">
        <v>0</v>
      </c>
      <c r="H198" s="60">
        <v>0</v>
      </c>
      <c r="I198" s="60">
        <v>0</v>
      </c>
      <c r="J198" s="60">
        <v>0</v>
      </c>
      <c r="K198" s="60">
        <v>0</v>
      </c>
      <c r="L198" s="60">
        <v>0</v>
      </c>
      <c r="M198" s="69" t="s">
        <v>101</v>
      </c>
    </row>
    <row r="199" spans="1:13" ht="26.45" customHeight="1" x14ac:dyDescent="0.25">
      <c r="A199" s="183">
        <v>30</v>
      </c>
      <c r="B199" s="186" t="s">
        <v>137</v>
      </c>
      <c r="C199" s="189" t="s">
        <v>169</v>
      </c>
      <c r="D199" s="192" t="s">
        <v>104</v>
      </c>
      <c r="E199" s="55">
        <v>0</v>
      </c>
      <c r="F199" s="55">
        <v>0</v>
      </c>
      <c r="G199" s="55">
        <v>4832.3</v>
      </c>
      <c r="H199" s="55">
        <v>0</v>
      </c>
      <c r="I199" s="55">
        <v>0</v>
      </c>
      <c r="J199" s="55">
        <v>0</v>
      </c>
      <c r="K199" s="55">
        <v>0</v>
      </c>
      <c r="L199" s="55">
        <v>4832.3</v>
      </c>
      <c r="M199" s="70" t="s">
        <v>98</v>
      </c>
    </row>
    <row r="200" spans="1:13" ht="21" customHeight="1" x14ac:dyDescent="0.25">
      <c r="A200" s="184"/>
      <c r="B200" s="187"/>
      <c r="C200" s="190"/>
      <c r="D200" s="187"/>
      <c r="E200" s="57"/>
      <c r="F200" s="57"/>
      <c r="G200" s="57"/>
      <c r="H200" s="57"/>
      <c r="I200" s="57"/>
      <c r="J200" s="57"/>
      <c r="K200" s="57"/>
      <c r="L200" s="57"/>
      <c r="M200" s="71" t="s">
        <v>99</v>
      </c>
    </row>
    <row r="201" spans="1:13" ht="37.15" customHeight="1" x14ac:dyDescent="0.25">
      <c r="A201" s="184"/>
      <c r="B201" s="187"/>
      <c r="C201" s="190"/>
      <c r="D201" s="187"/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66">
        <v>0</v>
      </c>
      <c r="L201" s="57">
        <v>0</v>
      </c>
      <c r="M201" s="63" t="s">
        <v>100</v>
      </c>
    </row>
    <row r="202" spans="1:13" ht="29.45" customHeight="1" x14ac:dyDescent="0.25">
      <c r="A202" s="184"/>
      <c r="B202" s="187"/>
      <c r="C202" s="190"/>
      <c r="D202" s="187"/>
      <c r="E202" s="64">
        <v>0</v>
      </c>
      <c r="F202" s="64">
        <v>0</v>
      </c>
      <c r="G202" s="64">
        <v>4784</v>
      </c>
      <c r="H202" s="64">
        <v>0</v>
      </c>
      <c r="I202" s="64">
        <v>0</v>
      </c>
      <c r="J202" s="64">
        <v>0</v>
      </c>
      <c r="K202" s="67">
        <v>0</v>
      </c>
      <c r="L202" s="64">
        <v>4784</v>
      </c>
      <c r="M202" s="63" t="s">
        <v>11</v>
      </c>
    </row>
    <row r="203" spans="1:13" ht="24.6" customHeight="1" x14ac:dyDescent="0.25">
      <c r="A203" s="184"/>
      <c r="B203" s="187"/>
      <c r="C203" s="190"/>
      <c r="D203" s="187"/>
      <c r="E203" s="57">
        <v>0</v>
      </c>
      <c r="F203" s="57">
        <v>0</v>
      </c>
      <c r="G203" s="57">
        <v>48.3</v>
      </c>
      <c r="H203" s="57">
        <v>0</v>
      </c>
      <c r="I203" s="57">
        <v>0</v>
      </c>
      <c r="J203" s="57">
        <v>0</v>
      </c>
      <c r="K203" s="64">
        <v>0</v>
      </c>
      <c r="L203" s="57">
        <v>48.3</v>
      </c>
      <c r="M203" s="63" t="s">
        <v>14</v>
      </c>
    </row>
    <row r="204" spans="1:13" ht="27.6" customHeight="1" thickBot="1" x14ac:dyDescent="0.3">
      <c r="A204" s="185"/>
      <c r="B204" s="188"/>
      <c r="C204" s="191"/>
      <c r="D204" s="188"/>
      <c r="E204" s="60">
        <v>0</v>
      </c>
      <c r="F204" s="60">
        <v>0</v>
      </c>
      <c r="G204" s="60">
        <v>0</v>
      </c>
      <c r="H204" s="60">
        <v>0</v>
      </c>
      <c r="I204" s="60">
        <v>0</v>
      </c>
      <c r="J204" s="60">
        <v>0</v>
      </c>
      <c r="K204" s="60">
        <v>0</v>
      </c>
      <c r="L204" s="60">
        <v>0</v>
      </c>
      <c r="M204" s="69" t="s">
        <v>101</v>
      </c>
    </row>
    <row r="205" spans="1:13" ht="30.6" customHeight="1" x14ac:dyDescent="0.25">
      <c r="A205" s="183">
        <v>31</v>
      </c>
      <c r="B205" s="186" t="s">
        <v>138</v>
      </c>
      <c r="C205" s="189" t="s">
        <v>169</v>
      </c>
      <c r="D205" s="192" t="s">
        <v>104</v>
      </c>
      <c r="E205" s="55">
        <v>0</v>
      </c>
      <c r="F205" s="55">
        <v>0</v>
      </c>
      <c r="G205" s="55">
        <v>3813.8</v>
      </c>
      <c r="H205" s="55">
        <v>0</v>
      </c>
      <c r="I205" s="55">
        <v>0</v>
      </c>
      <c r="J205" s="55">
        <v>0</v>
      </c>
      <c r="K205" s="55">
        <v>0</v>
      </c>
      <c r="L205" s="55">
        <v>3813.8</v>
      </c>
      <c r="M205" s="70" t="s">
        <v>98</v>
      </c>
    </row>
    <row r="206" spans="1:13" ht="18" customHeight="1" x14ac:dyDescent="0.25">
      <c r="A206" s="184"/>
      <c r="B206" s="187"/>
      <c r="C206" s="190"/>
      <c r="D206" s="187"/>
      <c r="E206" s="57"/>
      <c r="F206" s="57"/>
      <c r="G206" s="57"/>
      <c r="H206" s="57"/>
      <c r="I206" s="57"/>
      <c r="J206" s="57"/>
      <c r="K206" s="57"/>
      <c r="L206" s="57"/>
      <c r="M206" s="71" t="s">
        <v>99</v>
      </c>
    </row>
    <row r="207" spans="1:13" ht="20.45" customHeight="1" x14ac:dyDescent="0.25">
      <c r="A207" s="184"/>
      <c r="B207" s="187"/>
      <c r="C207" s="190"/>
      <c r="D207" s="187"/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57">
        <v>0</v>
      </c>
      <c r="K207" s="66">
        <v>0</v>
      </c>
      <c r="L207" s="57">
        <v>0</v>
      </c>
      <c r="M207" s="63" t="s">
        <v>100</v>
      </c>
    </row>
    <row r="208" spans="1:13" ht="27" customHeight="1" x14ac:dyDescent="0.25">
      <c r="A208" s="184"/>
      <c r="B208" s="187"/>
      <c r="C208" s="190"/>
      <c r="D208" s="187"/>
      <c r="E208" s="64">
        <v>0</v>
      </c>
      <c r="F208" s="64">
        <v>0</v>
      </c>
      <c r="G208" s="64">
        <v>3775.7</v>
      </c>
      <c r="H208" s="64">
        <v>0</v>
      </c>
      <c r="I208" s="64">
        <v>0</v>
      </c>
      <c r="J208" s="64">
        <v>0</v>
      </c>
      <c r="K208" s="67">
        <v>0</v>
      </c>
      <c r="L208" s="64">
        <v>3775.7</v>
      </c>
      <c r="M208" s="63" t="s">
        <v>11</v>
      </c>
    </row>
    <row r="209" spans="1:13" ht="25.9" customHeight="1" x14ac:dyDescent="0.25">
      <c r="A209" s="184"/>
      <c r="B209" s="187"/>
      <c r="C209" s="190"/>
      <c r="D209" s="187"/>
      <c r="E209" s="57">
        <v>0</v>
      </c>
      <c r="F209" s="57">
        <v>0</v>
      </c>
      <c r="G209" s="57">
        <v>38.1</v>
      </c>
      <c r="H209" s="57">
        <v>0</v>
      </c>
      <c r="I209" s="57">
        <v>0</v>
      </c>
      <c r="J209" s="57">
        <v>0</v>
      </c>
      <c r="K209" s="64">
        <v>0</v>
      </c>
      <c r="L209" s="57">
        <v>38.1</v>
      </c>
      <c r="M209" s="63" t="s">
        <v>14</v>
      </c>
    </row>
    <row r="210" spans="1:13" ht="33.6" customHeight="1" thickBot="1" x14ac:dyDescent="0.3">
      <c r="A210" s="185"/>
      <c r="B210" s="188"/>
      <c r="C210" s="191"/>
      <c r="D210" s="188"/>
      <c r="E210" s="60">
        <v>0</v>
      </c>
      <c r="F210" s="60">
        <v>0</v>
      </c>
      <c r="G210" s="60">
        <v>0</v>
      </c>
      <c r="H210" s="60">
        <v>0</v>
      </c>
      <c r="I210" s="60">
        <v>0</v>
      </c>
      <c r="J210" s="60">
        <v>0</v>
      </c>
      <c r="K210" s="60">
        <v>0</v>
      </c>
      <c r="L210" s="60">
        <v>0</v>
      </c>
      <c r="M210" s="69" t="s">
        <v>101</v>
      </c>
    </row>
    <row r="211" spans="1:13" ht="26.45" customHeight="1" x14ac:dyDescent="0.25">
      <c r="A211" s="183">
        <v>32</v>
      </c>
      <c r="B211" s="186" t="s">
        <v>139</v>
      </c>
      <c r="C211" s="189" t="s">
        <v>169</v>
      </c>
      <c r="D211" s="192" t="s">
        <v>104</v>
      </c>
      <c r="E211" s="55">
        <v>0</v>
      </c>
      <c r="F211" s="55">
        <v>0</v>
      </c>
      <c r="G211" s="55">
        <v>4483.3</v>
      </c>
      <c r="H211" s="55">
        <v>0</v>
      </c>
      <c r="I211" s="55">
        <v>0</v>
      </c>
      <c r="J211" s="55">
        <v>0</v>
      </c>
      <c r="K211" s="55">
        <v>0</v>
      </c>
      <c r="L211" s="55">
        <v>4483.3</v>
      </c>
      <c r="M211" s="70" t="s">
        <v>98</v>
      </c>
    </row>
    <row r="212" spans="1:13" ht="25.15" customHeight="1" x14ac:dyDescent="0.25">
      <c r="A212" s="184"/>
      <c r="B212" s="187"/>
      <c r="C212" s="190"/>
      <c r="D212" s="187"/>
      <c r="E212" s="57"/>
      <c r="F212" s="57"/>
      <c r="G212" s="57"/>
      <c r="H212" s="57"/>
      <c r="I212" s="57"/>
      <c r="J212" s="57"/>
      <c r="K212" s="57"/>
      <c r="L212" s="57"/>
      <c r="M212" s="71" t="s">
        <v>99</v>
      </c>
    </row>
    <row r="213" spans="1:13" ht="33.6" customHeight="1" x14ac:dyDescent="0.25">
      <c r="A213" s="184"/>
      <c r="B213" s="187"/>
      <c r="C213" s="190"/>
      <c r="D213" s="187"/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66">
        <v>0</v>
      </c>
      <c r="L213" s="57">
        <v>0</v>
      </c>
      <c r="M213" s="63" t="s">
        <v>100</v>
      </c>
    </row>
    <row r="214" spans="1:13" ht="31.9" customHeight="1" x14ac:dyDescent="0.25">
      <c r="A214" s="184"/>
      <c r="B214" s="187"/>
      <c r="C214" s="190"/>
      <c r="D214" s="187"/>
      <c r="E214" s="64">
        <v>0</v>
      </c>
      <c r="F214" s="64">
        <v>0</v>
      </c>
      <c r="G214" s="64">
        <v>4438.5</v>
      </c>
      <c r="H214" s="64">
        <v>0</v>
      </c>
      <c r="I214" s="64">
        <v>0</v>
      </c>
      <c r="J214" s="64">
        <v>0</v>
      </c>
      <c r="K214" s="67">
        <v>0</v>
      </c>
      <c r="L214" s="64">
        <v>4438.5</v>
      </c>
      <c r="M214" s="63" t="s">
        <v>11</v>
      </c>
    </row>
    <row r="215" spans="1:13" ht="29.45" customHeight="1" x14ac:dyDescent="0.25">
      <c r="A215" s="184"/>
      <c r="B215" s="187"/>
      <c r="C215" s="190"/>
      <c r="D215" s="187"/>
      <c r="E215" s="57">
        <v>0</v>
      </c>
      <c r="F215" s="57">
        <v>0</v>
      </c>
      <c r="G215" s="57">
        <v>44.8</v>
      </c>
      <c r="H215" s="57">
        <v>0</v>
      </c>
      <c r="I215" s="57">
        <v>0</v>
      </c>
      <c r="J215" s="57">
        <v>0</v>
      </c>
      <c r="K215" s="64">
        <v>0</v>
      </c>
      <c r="L215" s="57">
        <v>44.8</v>
      </c>
      <c r="M215" s="63" t="s">
        <v>14</v>
      </c>
    </row>
    <row r="216" spans="1:13" ht="19.899999999999999" customHeight="1" thickBot="1" x14ac:dyDescent="0.3">
      <c r="A216" s="185"/>
      <c r="B216" s="188"/>
      <c r="C216" s="191"/>
      <c r="D216" s="188"/>
      <c r="E216" s="60">
        <v>0</v>
      </c>
      <c r="F216" s="60">
        <v>0</v>
      </c>
      <c r="G216" s="60">
        <v>0</v>
      </c>
      <c r="H216" s="60">
        <v>0</v>
      </c>
      <c r="I216" s="60">
        <v>0</v>
      </c>
      <c r="J216" s="60">
        <v>0</v>
      </c>
      <c r="K216" s="60">
        <v>0</v>
      </c>
      <c r="L216" s="60">
        <v>0</v>
      </c>
      <c r="M216" s="69" t="s">
        <v>101</v>
      </c>
    </row>
    <row r="217" spans="1:13" ht="21.6" customHeight="1" x14ac:dyDescent="0.25">
      <c r="A217" s="183">
        <v>33</v>
      </c>
      <c r="B217" s="186" t="s">
        <v>140</v>
      </c>
      <c r="C217" s="189" t="s">
        <v>169</v>
      </c>
      <c r="D217" s="192" t="s">
        <v>104</v>
      </c>
      <c r="E217" s="55">
        <v>0</v>
      </c>
      <c r="F217" s="55">
        <v>0</v>
      </c>
      <c r="G217" s="55">
        <v>4260.7</v>
      </c>
      <c r="H217" s="55">
        <v>0</v>
      </c>
      <c r="I217" s="55">
        <v>0</v>
      </c>
      <c r="J217" s="55">
        <v>0</v>
      </c>
      <c r="K217" s="55">
        <v>0</v>
      </c>
      <c r="L217" s="55">
        <v>4260.7</v>
      </c>
      <c r="M217" s="70" t="s">
        <v>98</v>
      </c>
    </row>
    <row r="218" spans="1:13" ht="22.15" customHeight="1" x14ac:dyDescent="0.25">
      <c r="A218" s="184"/>
      <c r="B218" s="187"/>
      <c r="C218" s="190"/>
      <c r="D218" s="187"/>
      <c r="E218" s="57"/>
      <c r="F218" s="57"/>
      <c r="G218" s="57"/>
      <c r="H218" s="57"/>
      <c r="I218" s="57"/>
      <c r="J218" s="57"/>
      <c r="K218" s="57"/>
      <c r="L218" s="57"/>
      <c r="M218" s="71" t="s">
        <v>99</v>
      </c>
    </row>
    <row r="219" spans="1:13" ht="33" customHeight="1" x14ac:dyDescent="0.25">
      <c r="A219" s="184"/>
      <c r="B219" s="187"/>
      <c r="C219" s="190"/>
      <c r="D219" s="187"/>
      <c r="E219" s="57">
        <v>0</v>
      </c>
      <c r="F219" s="57">
        <v>0</v>
      </c>
      <c r="G219" s="57">
        <v>0</v>
      </c>
      <c r="H219" s="57">
        <v>0</v>
      </c>
      <c r="I219" s="57">
        <v>0</v>
      </c>
      <c r="J219" s="57">
        <v>0</v>
      </c>
      <c r="K219" s="66">
        <v>0</v>
      </c>
      <c r="L219" s="57">
        <v>0</v>
      </c>
      <c r="M219" s="63" t="s">
        <v>100</v>
      </c>
    </row>
    <row r="220" spans="1:13" ht="30.6" customHeight="1" x14ac:dyDescent="0.25">
      <c r="A220" s="184"/>
      <c r="B220" s="187"/>
      <c r="C220" s="190"/>
      <c r="D220" s="187"/>
      <c r="E220" s="64">
        <v>0</v>
      </c>
      <c r="F220" s="64">
        <v>0</v>
      </c>
      <c r="G220" s="64">
        <v>4218.1000000000004</v>
      </c>
      <c r="H220" s="64">
        <v>0</v>
      </c>
      <c r="I220" s="64">
        <v>0</v>
      </c>
      <c r="J220" s="64">
        <v>0</v>
      </c>
      <c r="K220" s="67">
        <v>0</v>
      </c>
      <c r="L220" s="64">
        <v>4218.1000000000004</v>
      </c>
      <c r="M220" s="63" t="s">
        <v>11</v>
      </c>
    </row>
    <row r="221" spans="1:13" ht="24" customHeight="1" x14ac:dyDescent="0.25">
      <c r="A221" s="184"/>
      <c r="B221" s="187"/>
      <c r="C221" s="190"/>
      <c r="D221" s="187"/>
      <c r="E221" s="57">
        <v>0</v>
      </c>
      <c r="F221" s="57">
        <v>0</v>
      </c>
      <c r="G221" s="57">
        <v>42.6</v>
      </c>
      <c r="H221" s="57">
        <v>0</v>
      </c>
      <c r="I221" s="57">
        <v>0</v>
      </c>
      <c r="J221" s="57">
        <v>0</v>
      </c>
      <c r="K221" s="64">
        <v>0</v>
      </c>
      <c r="L221" s="57">
        <v>42.6</v>
      </c>
      <c r="M221" s="63" t="s">
        <v>14</v>
      </c>
    </row>
    <row r="222" spans="1:13" ht="29.45" customHeight="1" thickBot="1" x14ac:dyDescent="0.3">
      <c r="A222" s="185"/>
      <c r="B222" s="188"/>
      <c r="C222" s="191"/>
      <c r="D222" s="188"/>
      <c r="E222" s="60">
        <v>0</v>
      </c>
      <c r="F222" s="60">
        <v>0</v>
      </c>
      <c r="G222" s="60">
        <v>0</v>
      </c>
      <c r="H222" s="60">
        <v>0</v>
      </c>
      <c r="I222" s="60">
        <v>0</v>
      </c>
      <c r="J222" s="60">
        <v>0</v>
      </c>
      <c r="K222" s="60">
        <v>0</v>
      </c>
      <c r="L222" s="60">
        <v>0</v>
      </c>
      <c r="M222" s="69" t="s">
        <v>101</v>
      </c>
    </row>
    <row r="223" spans="1:13" ht="27" customHeight="1" x14ac:dyDescent="0.25">
      <c r="A223" s="183">
        <v>34</v>
      </c>
      <c r="B223" s="186" t="s">
        <v>141</v>
      </c>
      <c r="C223" s="189" t="s">
        <v>169</v>
      </c>
      <c r="D223" s="192" t="s">
        <v>104</v>
      </c>
      <c r="E223" s="55">
        <v>0</v>
      </c>
      <c r="F223" s="55">
        <v>0</v>
      </c>
      <c r="G223" s="55">
        <v>1830.3</v>
      </c>
      <c r="H223" s="55">
        <v>0</v>
      </c>
      <c r="I223" s="55">
        <v>0</v>
      </c>
      <c r="J223" s="55">
        <v>0</v>
      </c>
      <c r="K223" s="55">
        <v>0</v>
      </c>
      <c r="L223" s="55">
        <v>1830.3</v>
      </c>
      <c r="M223" s="70" t="s">
        <v>98</v>
      </c>
    </row>
    <row r="224" spans="1:13" ht="22.15" customHeight="1" x14ac:dyDescent="0.25">
      <c r="A224" s="184"/>
      <c r="B224" s="187"/>
      <c r="C224" s="190"/>
      <c r="D224" s="187"/>
      <c r="E224" s="57"/>
      <c r="F224" s="57"/>
      <c r="G224" s="57"/>
      <c r="H224" s="57"/>
      <c r="I224" s="57"/>
      <c r="J224" s="57"/>
      <c r="K224" s="57"/>
      <c r="L224" s="57"/>
      <c r="M224" s="71" t="s">
        <v>99</v>
      </c>
    </row>
    <row r="225" spans="1:13" ht="25.15" customHeight="1" x14ac:dyDescent="0.25">
      <c r="A225" s="184"/>
      <c r="B225" s="187"/>
      <c r="C225" s="190"/>
      <c r="D225" s="187"/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66">
        <v>0</v>
      </c>
      <c r="L225" s="57">
        <v>0</v>
      </c>
      <c r="M225" s="63" t="s">
        <v>100</v>
      </c>
    </row>
    <row r="226" spans="1:13" ht="18.600000000000001" customHeight="1" x14ac:dyDescent="0.25">
      <c r="A226" s="184"/>
      <c r="B226" s="187"/>
      <c r="C226" s="190"/>
      <c r="D226" s="187"/>
      <c r="E226" s="64">
        <v>0</v>
      </c>
      <c r="F226" s="64">
        <v>0</v>
      </c>
      <c r="G226" s="64">
        <v>1812</v>
      </c>
      <c r="H226" s="64">
        <v>0</v>
      </c>
      <c r="I226" s="64">
        <v>0</v>
      </c>
      <c r="J226" s="64">
        <v>0</v>
      </c>
      <c r="K226" s="67">
        <v>0</v>
      </c>
      <c r="L226" s="64">
        <v>1812</v>
      </c>
      <c r="M226" s="63" t="s">
        <v>11</v>
      </c>
    </row>
    <row r="227" spans="1:13" ht="30" x14ac:dyDescent="0.25">
      <c r="A227" s="184"/>
      <c r="B227" s="187"/>
      <c r="C227" s="190"/>
      <c r="D227" s="187"/>
      <c r="E227" s="57">
        <v>0</v>
      </c>
      <c r="F227" s="57">
        <v>0</v>
      </c>
      <c r="G227" s="57">
        <v>18.3</v>
      </c>
      <c r="H227" s="57">
        <v>0</v>
      </c>
      <c r="I227" s="57">
        <v>0</v>
      </c>
      <c r="J227" s="57">
        <v>0</v>
      </c>
      <c r="K227" s="64">
        <v>0</v>
      </c>
      <c r="L227" s="57">
        <v>18.3</v>
      </c>
      <c r="M227" s="63" t="s">
        <v>14</v>
      </c>
    </row>
    <row r="228" spans="1:13" ht="30.75" thickBot="1" x14ac:dyDescent="0.3">
      <c r="A228" s="185"/>
      <c r="B228" s="188"/>
      <c r="C228" s="191"/>
      <c r="D228" s="188"/>
      <c r="E228" s="60">
        <v>0</v>
      </c>
      <c r="F228" s="60">
        <v>0</v>
      </c>
      <c r="G228" s="60">
        <v>0</v>
      </c>
      <c r="H228" s="60">
        <v>0</v>
      </c>
      <c r="I228" s="60">
        <v>0</v>
      </c>
      <c r="J228" s="60">
        <v>0</v>
      </c>
      <c r="K228" s="60">
        <v>0</v>
      </c>
      <c r="L228" s="60">
        <v>0</v>
      </c>
      <c r="M228" s="69" t="s">
        <v>101</v>
      </c>
    </row>
    <row r="229" spans="1:13" x14ac:dyDescent="0.25">
      <c r="A229" s="183">
        <v>35</v>
      </c>
      <c r="B229" s="186" t="s">
        <v>142</v>
      </c>
      <c r="C229" s="189" t="s">
        <v>169</v>
      </c>
      <c r="D229" s="192" t="s">
        <v>104</v>
      </c>
      <c r="E229" s="55">
        <v>0</v>
      </c>
      <c r="F229" s="55">
        <v>0</v>
      </c>
      <c r="G229" s="55">
        <v>0</v>
      </c>
      <c r="H229" s="55">
        <v>0</v>
      </c>
      <c r="I229" s="55">
        <v>0</v>
      </c>
      <c r="J229" s="55">
        <v>0</v>
      </c>
      <c r="K229" s="55">
        <v>0</v>
      </c>
      <c r="L229" s="55">
        <v>0</v>
      </c>
      <c r="M229" s="70" t="s">
        <v>98</v>
      </c>
    </row>
    <row r="230" spans="1:13" x14ac:dyDescent="0.25">
      <c r="A230" s="184"/>
      <c r="B230" s="187"/>
      <c r="C230" s="190"/>
      <c r="D230" s="187"/>
      <c r="E230" s="57"/>
      <c r="F230" s="57"/>
      <c r="G230" s="57"/>
      <c r="H230" s="57"/>
      <c r="I230" s="57"/>
      <c r="J230" s="57"/>
      <c r="K230" s="57"/>
      <c r="L230" s="57"/>
      <c r="M230" s="71" t="s">
        <v>99</v>
      </c>
    </row>
    <row r="231" spans="1:13" ht="30" x14ac:dyDescent="0.25">
      <c r="A231" s="184"/>
      <c r="B231" s="187"/>
      <c r="C231" s="190"/>
      <c r="D231" s="187"/>
      <c r="E231" s="57">
        <v>0</v>
      </c>
      <c r="F231" s="57">
        <v>0</v>
      </c>
      <c r="G231" s="57">
        <v>0</v>
      </c>
      <c r="H231" s="57">
        <v>0</v>
      </c>
      <c r="I231" s="57">
        <v>0</v>
      </c>
      <c r="J231" s="57">
        <v>0</v>
      </c>
      <c r="K231" s="66">
        <v>0</v>
      </c>
      <c r="L231" s="57">
        <v>0</v>
      </c>
      <c r="M231" s="63" t="s">
        <v>100</v>
      </c>
    </row>
    <row r="232" spans="1:13" ht="30" x14ac:dyDescent="0.25">
      <c r="A232" s="184"/>
      <c r="B232" s="187"/>
      <c r="C232" s="190"/>
      <c r="D232" s="187"/>
      <c r="E232" s="64">
        <v>0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7">
        <v>0</v>
      </c>
      <c r="L232" s="64">
        <v>0</v>
      </c>
      <c r="M232" s="63" t="s">
        <v>11</v>
      </c>
    </row>
    <row r="233" spans="1:13" ht="30" x14ac:dyDescent="0.25">
      <c r="A233" s="184"/>
      <c r="B233" s="187"/>
      <c r="C233" s="190"/>
      <c r="D233" s="187"/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64">
        <v>0</v>
      </c>
      <c r="L233" s="57">
        <v>0</v>
      </c>
      <c r="M233" s="63" t="s">
        <v>14</v>
      </c>
    </row>
    <row r="234" spans="1:13" ht="30.75" thickBot="1" x14ac:dyDescent="0.3">
      <c r="A234" s="185"/>
      <c r="B234" s="188"/>
      <c r="C234" s="191"/>
      <c r="D234" s="188"/>
      <c r="E234" s="60">
        <v>0</v>
      </c>
      <c r="F234" s="60">
        <v>0</v>
      </c>
      <c r="G234" s="60">
        <v>0</v>
      </c>
      <c r="H234" s="60">
        <v>0</v>
      </c>
      <c r="I234" s="60">
        <v>0</v>
      </c>
      <c r="J234" s="60">
        <v>0</v>
      </c>
      <c r="K234" s="60">
        <v>0</v>
      </c>
      <c r="L234" s="60">
        <v>0</v>
      </c>
      <c r="M234" s="69" t="s">
        <v>101</v>
      </c>
    </row>
    <row r="235" spans="1:13" x14ac:dyDescent="0.25">
      <c r="A235" s="183">
        <v>36</v>
      </c>
      <c r="B235" s="186" t="s">
        <v>143</v>
      </c>
      <c r="C235" s="189" t="s">
        <v>169</v>
      </c>
      <c r="D235" s="192" t="s">
        <v>104</v>
      </c>
      <c r="E235" s="55">
        <v>0</v>
      </c>
      <c r="F235" s="55">
        <v>0</v>
      </c>
      <c r="G235" s="55">
        <v>0</v>
      </c>
      <c r="H235" s="55">
        <v>0</v>
      </c>
      <c r="I235" s="55">
        <v>0</v>
      </c>
      <c r="J235" s="55">
        <v>0</v>
      </c>
      <c r="K235" s="55">
        <v>0</v>
      </c>
      <c r="L235" s="55">
        <v>0</v>
      </c>
      <c r="M235" s="70" t="s">
        <v>98</v>
      </c>
    </row>
    <row r="236" spans="1:13" x14ac:dyDescent="0.25">
      <c r="A236" s="184"/>
      <c r="B236" s="187"/>
      <c r="C236" s="190"/>
      <c r="D236" s="187"/>
      <c r="E236" s="57"/>
      <c r="F236" s="57"/>
      <c r="G236" s="57"/>
      <c r="H236" s="57"/>
      <c r="I236" s="57"/>
      <c r="J236" s="57"/>
      <c r="K236" s="57"/>
      <c r="L236" s="57"/>
      <c r="M236" s="71" t="s">
        <v>99</v>
      </c>
    </row>
    <row r="237" spans="1:13" ht="30" x14ac:dyDescent="0.25">
      <c r="A237" s="184"/>
      <c r="B237" s="187"/>
      <c r="C237" s="190"/>
      <c r="D237" s="187"/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66">
        <v>0</v>
      </c>
      <c r="L237" s="57">
        <v>0</v>
      </c>
      <c r="M237" s="63" t="s">
        <v>100</v>
      </c>
    </row>
    <row r="238" spans="1:13" ht="30" x14ac:dyDescent="0.25">
      <c r="A238" s="184"/>
      <c r="B238" s="187"/>
      <c r="C238" s="190"/>
      <c r="D238" s="187"/>
      <c r="E238" s="64">
        <v>0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7">
        <v>0</v>
      </c>
      <c r="L238" s="64">
        <v>0</v>
      </c>
      <c r="M238" s="63" t="s">
        <v>11</v>
      </c>
    </row>
    <row r="239" spans="1:13" ht="30" x14ac:dyDescent="0.25">
      <c r="A239" s="184"/>
      <c r="B239" s="187"/>
      <c r="C239" s="190"/>
      <c r="D239" s="187"/>
      <c r="E239" s="57">
        <v>0</v>
      </c>
      <c r="F239" s="57">
        <v>0</v>
      </c>
      <c r="G239" s="57">
        <v>0</v>
      </c>
      <c r="H239" s="57">
        <v>0</v>
      </c>
      <c r="I239" s="57">
        <v>0</v>
      </c>
      <c r="J239" s="57">
        <v>0</v>
      </c>
      <c r="K239" s="64">
        <v>0</v>
      </c>
      <c r="L239" s="57">
        <v>0</v>
      </c>
      <c r="M239" s="63" t="s">
        <v>14</v>
      </c>
    </row>
    <row r="240" spans="1:13" ht="33" customHeight="1" thickBot="1" x14ac:dyDescent="0.3">
      <c r="A240" s="185"/>
      <c r="B240" s="188"/>
      <c r="C240" s="191"/>
      <c r="D240" s="188"/>
      <c r="E240" s="60">
        <v>0</v>
      </c>
      <c r="F240" s="60">
        <v>0</v>
      </c>
      <c r="G240" s="60">
        <v>0</v>
      </c>
      <c r="H240" s="60">
        <v>0</v>
      </c>
      <c r="I240" s="60">
        <v>0</v>
      </c>
      <c r="J240" s="60">
        <v>0</v>
      </c>
      <c r="K240" s="60">
        <v>0</v>
      </c>
      <c r="L240" s="60">
        <v>0</v>
      </c>
      <c r="M240" s="69" t="s">
        <v>101</v>
      </c>
    </row>
    <row r="241" spans="1:13" ht="20.45" customHeight="1" x14ac:dyDescent="0.25">
      <c r="A241" s="183">
        <v>37</v>
      </c>
      <c r="B241" s="186" t="s">
        <v>144</v>
      </c>
      <c r="C241" s="189" t="s">
        <v>169</v>
      </c>
      <c r="D241" s="192" t="s">
        <v>104</v>
      </c>
      <c r="E241" s="55">
        <v>0</v>
      </c>
      <c r="F241" s="55">
        <v>0</v>
      </c>
      <c r="G241" s="55">
        <v>0</v>
      </c>
      <c r="H241" s="55">
        <v>0</v>
      </c>
      <c r="I241" s="55">
        <v>0</v>
      </c>
      <c r="J241" s="55">
        <v>0</v>
      </c>
      <c r="K241" s="55">
        <v>0</v>
      </c>
      <c r="L241" s="55">
        <v>0</v>
      </c>
      <c r="M241" s="70" t="s">
        <v>98</v>
      </c>
    </row>
    <row r="242" spans="1:13" x14ac:dyDescent="0.25">
      <c r="A242" s="184"/>
      <c r="B242" s="187"/>
      <c r="C242" s="190"/>
      <c r="D242" s="187"/>
      <c r="E242" s="57"/>
      <c r="F242" s="57"/>
      <c r="G242" s="57"/>
      <c r="H242" s="57"/>
      <c r="I242" s="57"/>
      <c r="J242" s="57"/>
      <c r="K242" s="57"/>
      <c r="L242" s="57"/>
      <c r="M242" s="71" t="s">
        <v>99</v>
      </c>
    </row>
    <row r="243" spans="1:13" ht="30" x14ac:dyDescent="0.25">
      <c r="A243" s="184"/>
      <c r="B243" s="187"/>
      <c r="C243" s="190"/>
      <c r="D243" s="187"/>
      <c r="E243" s="57">
        <v>0</v>
      </c>
      <c r="F243" s="57">
        <v>0</v>
      </c>
      <c r="G243" s="57">
        <v>0</v>
      </c>
      <c r="H243" s="57">
        <v>0</v>
      </c>
      <c r="I243" s="57">
        <v>0</v>
      </c>
      <c r="J243" s="57">
        <v>0</v>
      </c>
      <c r="K243" s="66">
        <v>0</v>
      </c>
      <c r="L243" s="57">
        <v>0</v>
      </c>
      <c r="M243" s="63" t="s">
        <v>100</v>
      </c>
    </row>
    <row r="244" spans="1:13" ht="30" x14ac:dyDescent="0.25">
      <c r="A244" s="184"/>
      <c r="B244" s="187"/>
      <c r="C244" s="190"/>
      <c r="D244" s="187"/>
      <c r="E244" s="64">
        <v>0</v>
      </c>
      <c r="F244" s="64">
        <v>0</v>
      </c>
      <c r="G244" s="64">
        <v>0</v>
      </c>
      <c r="H244" s="64">
        <v>0</v>
      </c>
      <c r="I244" s="64">
        <v>0</v>
      </c>
      <c r="J244" s="64">
        <v>0</v>
      </c>
      <c r="K244" s="67">
        <v>0</v>
      </c>
      <c r="L244" s="64">
        <v>0</v>
      </c>
      <c r="M244" s="63" t="s">
        <v>11</v>
      </c>
    </row>
    <row r="245" spans="1:13" ht="30" x14ac:dyDescent="0.25">
      <c r="A245" s="184"/>
      <c r="B245" s="187"/>
      <c r="C245" s="190"/>
      <c r="D245" s="187"/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64">
        <v>0</v>
      </c>
      <c r="L245" s="57">
        <v>0</v>
      </c>
      <c r="M245" s="63" t="s">
        <v>14</v>
      </c>
    </row>
    <row r="246" spans="1:13" ht="70.150000000000006" customHeight="1" thickBot="1" x14ac:dyDescent="0.3">
      <c r="A246" s="185"/>
      <c r="B246" s="188"/>
      <c r="C246" s="191"/>
      <c r="D246" s="188"/>
      <c r="E246" s="60">
        <v>0</v>
      </c>
      <c r="F246" s="60">
        <v>0</v>
      </c>
      <c r="G246" s="60">
        <v>0</v>
      </c>
      <c r="H246" s="60">
        <v>0</v>
      </c>
      <c r="I246" s="60">
        <v>0</v>
      </c>
      <c r="J246" s="60">
        <v>0</v>
      </c>
      <c r="K246" s="60">
        <v>0</v>
      </c>
      <c r="L246" s="60">
        <v>0</v>
      </c>
      <c r="M246" s="69" t="s">
        <v>101</v>
      </c>
    </row>
    <row r="247" spans="1:13" x14ac:dyDescent="0.25">
      <c r="A247" s="183">
        <v>38</v>
      </c>
      <c r="B247" s="186" t="s">
        <v>145</v>
      </c>
      <c r="C247" s="189" t="s">
        <v>169</v>
      </c>
      <c r="D247" s="192" t="s">
        <v>104</v>
      </c>
      <c r="E247" s="55">
        <v>0</v>
      </c>
      <c r="F247" s="55">
        <v>0</v>
      </c>
      <c r="G247" s="55">
        <v>0</v>
      </c>
      <c r="H247" s="55">
        <v>0</v>
      </c>
      <c r="I247" s="55">
        <v>0</v>
      </c>
      <c r="J247" s="55">
        <v>0</v>
      </c>
      <c r="K247" s="55">
        <v>0</v>
      </c>
      <c r="L247" s="55">
        <v>0</v>
      </c>
      <c r="M247" s="70" t="s">
        <v>98</v>
      </c>
    </row>
    <row r="248" spans="1:13" x14ac:dyDescent="0.25">
      <c r="A248" s="184"/>
      <c r="B248" s="187"/>
      <c r="C248" s="190"/>
      <c r="D248" s="187"/>
      <c r="E248" s="57"/>
      <c r="F248" s="57"/>
      <c r="G248" s="57"/>
      <c r="H248" s="57"/>
      <c r="I248" s="57"/>
      <c r="J248" s="57"/>
      <c r="K248" s="57"/>
      <c r="L248" s="57"/>
      <c r="M248" s="71" t="s">
        <v>99</v>
      </c>
    </row>
    <row r="249" spans="1:13" ht="30" x14ac:dyDescent="0.25">
      <c r="A249" s="184"/>
      <c r="B249" s="187"/>
      <c r="C249" s="190"/>
      <c r="D249" s="187"/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66">
        <v>0</v>
      </c>
      <c r="L249" s="57">
        <v>0</v>
      </c>
      <c r="M249" s="63" t="s">
        <v>100</v>
      </c>
    </row>
    <row r="250" spans="1:13" ht="30" x14ac:dyDescent="0.25">
      <c r="A250" s="184"/>
      <c r="B250" s="187"/>
      <c r="C250" s="190"/>
      <c r="D250" s="187"/>
      <c r="E250" s="64">
        <v>0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7">
        <v>0</v>
      </c>
      <c r="L250" s="64">
        <v>0</v>
      </c>
      <c r="M250" s="63" t="s">
        <v>11</v>
      </c>
    </row>
    <row r="251" spans="1:13" ht="30" x14ac:dyDescent="0.25">
      <c r="A251" s="184"/>
      <c r="B251" s="187"/>
      <c r="C251" s="190"/>
      <c r="D251" s="187"/>
      <c r="E251" s="57">
        <v>0</v>
      </c>
      <c r="F251" s="57">
        <v>0</v>
      </c>
      <c r="G251" s="57">
        <v>0</v>
      </c>
      <c r="H251" s="57">
        <v>0</v>
      </c>
      <c r="I251" s="57">
        <v>0</v>
      </c>
      <c r="J251" s="57">
        <v>0</v>
      </c>
      <c r="K251" s="64">
        <v>0</v>
      </c>
      <c r="L251" s="57">
        <v>0</v>
      </c>
      <c r="M251" s="63" t="s">
        <v>14</v>
      </c>
    </row>
    <row r="252" spans="1:13" ht="30.75" thickBot="1" x14ac:dyDescent="0.3">
      <c r="A252" s="185"/>
      <c r="B252" s="188"/>
      <c r="C252" s="191"/>
      <c r="D252" s="188"/>
      <c r="E252" s="60">
        <v>0</v>
      </c>
      <c r="F252" s="60">
        <v>0</v>
      </c>
      <c r="G252" s="60">
        <v>0</v>
      </c>
      <c r="H252" s="60">
        <v>0</v>
      </c>
      <c r="I252" s="60">
        <v>0</v>
      </c>
      <c r="J252" s="60">
        <v>0</v>
      </c>
      <c r="K252" s="60">
        <v>0</v>
      </c>
      <c r="L252" s="60">
        <v>0</v>
      </c>
      <c r="M252" s="69" t="s">
        <v>101</v>
      </c>
    </row>
    <row r="253" spans="1:13" x14ac:dyDescent="0.25">
      <c r="A253" s="183">
        <v>39</v>
      </c>
      <c r="B253" s="186" t="s">
        <v>146</v>
      </c>
      <c r="C253" s="189" t="s">
        <v>169</v>
      </c>
      <c r="D253" s="192" t="s">
        <v>104</v>
      </c>
      <c r="E253" s="55">
        <v>0</v>
      </c>
      <c r="F253" s="55">
        <v>0</v>
      </c>
      <c r="G253" s="55">
        <v>0</v>
      </c>
      <c r="H253" s="55">
        <v>0</v>
      </c>
      <c r="I253" s="55">
        <v>2463</v>
      </c>
      <c r="J253" s="55">
        <v>0</v>
      </c>
      <c r="K253" s="55">
        <v>0</v>
      </c>
      <c r="L253" s="55">
        <v>2463</v>
      </c>
      <c r="M253" s="70" t="s">
        <v>98</v>
      </c>
    </row>
    <row r="254" spans="1:13" x14ac:dyDescent="0.25">
      <c r="A254" s="184"/>
      <c r="B254" s="187"/>
      <c r="C254" s="190"/>
      <c r="D254" s="187"/>
      <c r="E254" s="57"/>
      <c r="F254" s="57"/>
      <c r="G254" s="57"/>
      <c r="H254" s="57"/>
      <c r="I254" s="57"/>
      <c r="J254" s="57"/>
      <c r="K254" s="57"/>
      <c r="L254" s="57"/>
      <c r="M254" s="71" t="s">
        <v>99</v>
      </c>
    </row>
    <row r="255" spans="1:13" ht="30" x14ac:dyDescent="0.25">
      <c r="A255" s="184"/>
      <c r="B255" s="187"/>
      <c r="C255" s="190"/>
      <c r="D255" s="187"/>
      <c r="E255" s="57">
        <v>0</v>
      </c>
      <c r="F255" s="57">
        <v>0</v>
      </c>
      <c r="G255" s="57">
        <v>0</v>
      </c>
      <c r="H255" s="57">
        <v>0</v>
      </c>
      <c r="I255" s="57">
        <v>0</v>
      </c>
      <c r="J255" s="57">
        <v>0</v>
      </c>
      <c r="K255" s="66">
        <v>0</v>
      </c>
      <c r="L255" s="57">
        <v>0</v>
      </c>
      <c r="M255" s="63" t="s">
        <v>100</v>
      </c>
    </row>
    <row r="256" spans="1:13" ht="30" x14ac:dyDescent="0.25">
      <c r="A256" s="184"/>
      <c r="B256" s="187"/>
      <c r="C256" s="190"/>
      <c r="D256" s="187"/>
      <c r="E256" s="64">
        <v>0</v>
      </c>
      <c r="F256" s="64">
        <v>0</v>
      </c>
      <c r="G256" s="64">
        <v>0</v>
      </c>
      <c r="H256" s="64">
        <v>0</v>
      </c>
      <c r="I256" s="64">
        <v>2463</v>
      </c>
      <c r="J256" s="64">
        <v>0</v>
      </c>
      <c r="K256" s="67">
        <v>0</v>
      </c>
      <c r="L256" s="64">
        <v>2463</v>
      </c>
      <c r="M256" s="63" t="s">
        <v>11</v>
      </c>
    </row>
    <row r="257" spans="1:13" ht="30" x14ac:dyDescent="0.25">
      <c r="A257" s="184"/>
      <c r="B257" s="187"/>
      <c r="C257" s="190"/>
      <c r="D257" s="187"/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64">
        <v>0</v>
      </c>
      <c r="L257" s="57">
        <v>0</v>
      </c>
      <c r="M257" s="63" t="s">
        <v>14</v>
      </c>
    </row>
    <row r="258" spans="1:13" ht="30.75" thickBot="1" x14ac:dyDescent="0.3">
      <c r="A258" s="185"/>
      <c r="B258" s="188"/>
      <c r="C258" s="191"/>
      <c r="D258" s="188"/>
      <c r="E258" s="60">
        <v>0</v>
      </c>
      <c r="F258" s="60">
        <v>0</v>
      </c>
      <c r="G258" s="60">
        <v>0</v>
      </c>
      <c r="H258" s="60">
        <v>0</v>
      </c>
      <c r="I258" s="60">
        <v>0</v>
      </c>
      <c r="J258" s="60">
        <v>0</v>
      </c>
      <c r="K258" s="60">
        <v>0</v>
      </c>
      <c r="L258" s="60">
        <v>0</v>
      </c>
      <c r="M258" s="69" t="s">
        <v>101</v>
      </c>
    </row>
    <row r="259" spans="1:13" x14ac:dyDescent="0.25">
      <c r="A259" s="183">
        <v>40</v>
      </c>
      <c r="B259" s="186" t="s">
        <v>147</v>
      </c>
      <c r="C259" s="189" t="s">
        <v>169</v>
      </c>
      <c r="D259" s="192" t="s">
        <v>104</v>
      </c>
      <c r="E259" s="55">
        <v>0</v>
      </c>
      <c r="F259" s="55">
        <v>3751.3</v>
      </c>
      <c r="G259" s="55">
        <f>G262+G263</f>
        <v>1040.7</v>
      </c>
      <c r="H259" s="55">
        <v>1256.5</v>
      </c>
      <c r="I259" s="55">
        <v>4500</v>
      </c>
      <c r="J259" s="55">
        <v>1500</v>
      </c>
      <c r="K259" s="55">
        <v>0</v>
      </c>
      <c r="L259" s="55">
        <f>J259+I259+H259+G259+F259+E259</f>
        <v>12048.5</v>
      </c>
      <c r="M259" s="70" t="s">
        <v>98</v>
      </c>
    </row>
    <row r="260" spans="1:13" x14ac:dyDescent="0.25">
      <c r="A260" s="184"/>
      <c r="B260" s="187"/>
      <c r="C260" s="190"/>
      <c r="D260" s="187"/>
      <c r="E260" s="57"/>
      <c r="F260" s="57"/>
      <c r="G260" s="57"/>
      <c r="H260" s="57"/>
      <c r="I260" s="57"/>
      <c r="J260" s="57"/>
      <c r="K260" s="57"/>
      <c r="L260" s="57"/>
      <c r="M260" s="71" t="s">
        <v>99</v>
      </c>
    </row>
    <row r="261" spans="1:13" ht="30" x14ac:dyDescent="0.25">
      <c r="A261" s="184"/>
      <c r="B261" s="187"/>
      <c r="C261" s="190"/>
      <c r="D261" s="187"/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57">
        <v>0</v>
      </c>
      <c r="M261" s="63" t="s">
        <v>100</v>
      </c>
    </row>
    <row r="262" spans="1:13" ht="30" x14ac:dyDescent="0.25">
      <c r="A262" s="184"/>
      <c r="B262" s="187"/>
      <c r="C262" s="190"/>
      <c r="D262" s="187"/>
      <c r="E262" s="64">
        <v>0</v>
      </c>
      <c r="F262" s="64">
        <v>2180.8000000000002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f>F262+G262+H262+I262</f>
        <v>2180.8000000000002</v>
      </c>
      <c r="M262" s="63" t="s">
        <v>11</v>
      </c>
    </row>
    <row r="263" spans="1:13" ht="30" x14ac:dyDescent="0.25">
      <c r="A263" s="184"/>
      <c r="B263" s="187"/>
      <c r="C263" s="190"/>
      <c r="D263" s="187"/>
      <c r="E263" s="57">
        <v>0</v>
      </c>
      <c r="F263" s="57">
        <v>1570.5</v>
      </c>
      <c r="G263" s="57">
        <v>1040.7</v>
      </c>
      <c r="H263" s="57">
        <v>1256.5</v>
      </c>
      <c r="I263" s="57">
        <v>4500</v>
      </c>
      <c r="J263" s="57">
        <v>1500</v>
      </c>
      <c r="K263" s="57">
        <v>0</v>
      </c>
      <c r="L263" s="57">
        <f>K263+J263+I263+H263+G263+F263</f>
        <v>9867.7000000000007</v>
      </c>
      <c r="M263" s="63" t="s">
        <v>14</v>
      </c>
    </row>
    <row r="264" spans="1:13" ht="70.900000000000006" customHeight="1" thickBot="1" x14ac:dyDescent="0.3">
      <c r="A264" s="185"/>
      <c r="B264" s="188"/>
      <c r="C264" s="191"/>
      <c r="D264" s="188"/>
      <c r="E264" s="60">
        <v>0</v>
      </c>
      <c r="F264" s="60">
        <v>0</v>
      </c>
      <c r="G264" s="60">
        <v>0</v>
      </c>
      <c r="H264" s="60">
        <v>0</v>
      </c>
      <c r="I264" s="60">
        <v>0</v>
      </c>
      <c r="J264" s="60">
        <v>0</v>
      </c>
      <c r="K264" s="60"/>
      <c r="L264" s="60">
        <v>0</v>
      </c>
      <c r="M264" s="69" t="s">
        <v>101</v>
      </c>
    </row>
    <row r="265" spans="1:13" x14ac:dyDescent="0.25">
      <c r="A265" s="183">
        <v>41</v>
      </c>
      <c r="B265" s="186" t="s">
        <v>148</v>
      </c>
      <c r="C265" s="189" t="s">
        <v>169</v>
      </c>
      <c r="D265" s="192" t="s">
        <v>104</v>
      </c>
      <c r="E265" s="55">
        <v>0</v>
      </c>
      <c r="F265" s="55">
        <v>0</v>
      </c>
      <c r="G265" s="55">
        <v>0</v>
      </c>
      <c r="H265" s="55">
        <v>0</v>
      </c>
      <c r="I265" s="55">
        <v>0</v>
      </c>
      <c r="J265" s="55">
        <v>0</v>
      </c>
      <c r="K265" s="55">
        <v>0</v>
      </c>
      <c r="L265" s="55">
        <v>0</v>
      </c>
      <c r="M265" s="70" t="s">
        <v>98</v>
      </c>
    </row>
    <row r="266" spans="1:13" x14ac:dyDescent="0.25">
      <c r="A266" s="184"/>
      <c r="B266" s="187"/>
      <c r="C266" s="190"/>
      <c r="D266" s="187"/>
      <c r="E266" s="57"/>
      <c r="F266" s="57"/>
      <c r="G266" s="57"/>
      <c r="H266" s="57"/>
      <c r="I266" s="57"/>
      <c r="J266" s="57"/>
      <c r="K266" s="57"/>
      <c r="L266" s="57"/>
      <c r="M266" s="71" t="s">
        <v>99</v>
      </c>
    </row>
    <row r="267" spans="1:13" ht="30" x14ac:dyDescent="0.25">
      <c r="A267" s="184"/>
      <c r="B267" s="187"/>
      <c r="C267" s="190"/>
      <c r="D267" s="187"/>
      <c r="E267" s="57">
        <v>0</v>
      </c>
      <c r="F267" s="57">
        <v>0</v>
      </c>
      <c r="G267" s="57">
        <v>0</v>
      </c>
      <c r="H267" s="57">
        <v>0</v>
      </c>
      <c r="I267" s="57">
        <v>0</v>
      </c>
      <c r="J267" s="57">
        <v>0</v>
      </c>
      <c r="K267" s="66">
        <v>0</v>
      </c>
      <c r="L267" s="57">
        <v>0</v>
      </c>
      <c r="M267" s="63" t="s">
        <v>100</v>
      </c>
    </row>
    <row r="268" spans="1:13" ht="30" x14ac:dyDescent="0.25">
      <c r="A268" s="184"/>
      <c r="B268" s="187"/>
      <c r="C268" s="190"/>
      <c r="D268" s="187"/>
      <c r="E268" s="64">
        <v>0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7">
        <v>0</v>
      </c>
      <c r="L268" s="64">
        <v>0</v>
      </c>
      <c r="M268" s="63" t="s">
        <v>11</v>
      </c>
    </row>
    <row r="269" spans="1:13" ht="30" x14ac:dyDescent="0.25">
      <c r="A269" s="184"/>
      <c r="B269" s="187"/>
      <c r="C269" s="190"/>
      <c r="D269" s="187"/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64">
        <v>0</v>
      </c>
      <c r="L269" s="57">
        <v>0</v>
      </c>
      <c r="M269" s="63" t="s">
        <v>14</v>
      </c>
    </row>
    <row r="270" spans="1:13" ht="30.75" thickBot="1" x14ac:dyDescent="0.3">
      <c r="A270" s="185"/>
      <c r="B270" s="188"/>
      <c r="C270" s="191"/>
      <c r="D270" s="188"/>
      <c r="E270" s="60">
        <v>0</v>
      </c>
      <c r="F270" s="60">
        <v>0</v>
      </c>
      <c r="G270" s="60">
        <v>0</v>
      </c>
      <c r="H270" s="60">
        <v>0</v>
      </c>
      <c r="I270" s="60">
        <v>0</v>
      </c>
      <c r="J270" s="60">
        <v>0</v>
      </c>
      <c r="K270" s="60">
        <v>0</v>
      </c>
      <c r="L270" s="60">
        <v>0</v>
      </c>
      <c r="M270" s="69" t="s">
        <v>101</v>
      </c>
    </row>
    <row r="271" spans="1:13" x14ac:dyDescent="0.25">
      <c r="A271" s="183">
        <v>42</v>
      </c>
      <c r="B271" s="186" t="s">
        <v>149</v>
      </c>
      <c r="C271" s="189" t="s">
        <v>169</v>
      </c>
      <c r="D271" s="192" t="s">
        <v>104</v>
      </c>
      <c r="E271" s="55">
        <v>0</v>
      </c>
      <c r="F271" s="55">
        <v>0</v>
      </c>
      <c r="G271" s="55">
        <v>0</v>
      </c>
      <c r="H271" s="55">
        <v>0</v>
      </c>
      <c r="I271" s="55">
        <v>0</v>
      </c>
      <c r="J271" s="55">
        <v>0</v>
      </c>
      <c r="K271" s="55">
        <v>0</v>
      </c>
      <c r="L271" s="55">
        <v>0</v>
      </c>
      <c r="M271" s="70" t="s">
        <v>98</v>
      </c>
    </row>
    <row r="272" spans="1:13" x14ac:dyDescent="0.25">
      <c r="A272" s="184"/>
      <c r="B272" s="187"/>
      <c r="C272" s="190"/>
      <c r="D272" s="187"/>
      <c r="E272" s="57"/>
      <c r="F272" s="57"/>
      <c r="G272" s="57"/>
      <c r="H272" s="57"/>
      <c r="I272" s="57"/>
      <c r="J272" s="57"/>
      <c r="K272" s="57"/>
      <c r="L272" s="57"/>
      <c r="M272" s="71" t="s">
        <v>99</v>
      </c>
    </row>
    <row r="273" spans="1:13" ht="30" x14ac:dyDescent="0.25">
      <c r="A273" s="184"/>
      <c r="B273" s="187"/>
      <c r="C273" s="190"/>
      <c r="D273" s="187"/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66">
        <v>0</v>
      </c>
      <c r="L273" s="57">
        <v>0</v>
      </c>
      <c r="M273" s="63" t="s">
        <v>100</v>
      </c>
    </row>
    <row r="274" spans="1:13" ht="30" x14ac:dyDescent="0.25">
      <c r="A274" s="184"/>
      <c r="B274" s="187"/>
      <c r="C274" s="190"/>
      <c r="D274" s="187"/>
      <c r="E274" s="64">
        <v>0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7">
        <v>0</v>
      </c>
      <c r="L274" s="64">
        <v>0</v>
      </c>
      <c r="M274" s="63" t="s">
        <v>11</v>
      </c>
    </row>
    <row r="275" spans="1:13" ht="30" x14ac:dyDescent="0.25">
      <c r="A275" s="184"/>
      <c r="B275" s="187"/>
      <c r="C275" s="190"/>
      <c r="D275" s="187"/>
      <c r="E275" s="57">
        <v>0</v>
      </c>
      <c r="F275" s="57">
        <v>0</v>
      </c>
      <c r="G275" s="57">
        <v>0</v>
      </c>
      <c r="H275" s="57">
        <v>0</v>
      </c>
      <c r="I275" s="57">
        <v>0</v>
      </c>
      <c r="J275" s="57">
        <v>0</v>
      </c>
      <c r="K275" s="64">
        <v>0</v>
      </c>
      <c r="L275" s="57">
        <v>0</v>
      </c>
      <c r="M275" s="63" t="s">
        <v>14</v>
      </c>
    </row>
    <row r="276" spans="1:13" ht="30.75" thickBot="1" x14ac:dyDescent="0.3">
      <c r="A276" s="185"/>
      <c r="B276" s="188"/>
      <c r="C276" s="191"/>
      <c r="D276" s="188"/>
      <c r="E276" s="60">
        <v>0</v>
      </c>
      <c r="F276" s="60">
        <v>0</v>
      </c>
      <c r="G276" s="60">
        <v>0</v>
      </c>
      <c r="H276" s="60">
        <v>0</v>
      </c>
      <c r="I276" s="60">
        <v>0</v>
      </c>
      <c r="J276" s="60">
        <v>0</v>
      </c>
      <c r="K276" s="60">
        <v>0</v>
      </c>
      <c r="L276" s="60">
        <v>0</v>
      </c>
      <c r="M276" s="69" t="s">
        <v>101</v>
      </c>
    </row>
    <row r="277" spans="1:13" x14ac:dyDescent="0.25">
      <c r="A277" s="183">
        <v>43</v>
      </c>
      <c r="B277" s="186" t="s">
        <v>150</v>
      </c>
      <c r="C277" s="189" t="s">
        <v>170</v>
      </c>
      <c r="D277" s="192" t="s">
        <v>104</v>
      </c>
      <c r="E277" s="55">
        <v>0</v>
      </c>
      <c r="F277" s="55">
        <v>0</v>
      </c>
      <c r="G277" s="55">
        <v>0</v>
      </c>
      <c r="H277" s="55">
        <v>0</v>
      </c>
      <c r="I277" s="55">
        <v>0</v>
      </c>
      <c r="J277" s="55">
        <v>0</v>
      </c>
      <c r="K277" s="55">
        <v>0</v>
      </c>
      <c r="L277" s="55">
        <v>0</v>
      </c>
      <c r="M277" s="70" t="s">
        <v>98</v>
      </c>
    </row>
    <row r="278" spans="1:13" x14ac:dyDescent="0.25">
      <c r="A278" s="184"/>
      <c r="B278" s="187"/>
      <c r="C278" s="190"/>
      <c r="D278" s="187"/>
      <c r="E278" s="57"/>
      <c r="F278" s="57"/>
      <c r="G278" s="57"/>
      <c r="H278" s="57"/>
      <c r="I278" s="57"/>
      <c r="J278" s="57"/>
      <c r="K278" s="57"/>
      <c r="L278" s="57"/>
      <c r="M278" s="71" t="s">
        <v>99</v>
      </c>
    </row>
    <row r="279" spans="1:13" ht="30" x14ac:dyDescent="0.25">
      <c r="A279" s="184"/>
      <c r="B279" s="187"/>
      <c r="C279" s="190"/>
      <c r="D279" s="187"/>
      <c r="E279" s="57">
        <v>0</v>
      </c>
      <c r="F279" s="57">
        <v>0</v>
      </c>
      <c r="G279" s="57">
        <v>0</v>
      </c>
      <c r="H279" s="57">
        <v>0</v>
      </c>
      <c r="I279" s="57">
        <v>0</v>
      </c>
      <c r="J279" s="57">
        <v>0</v>
      </c>
      <c r="K279" s="66">
        <v>0</v>
      </c>
      <c r="L279" s="57">
        <v>0</v>
      </c>
      <c r="M279" s="63" t="s">
        <v>100</v>
      </c>
    </row>
    <row r="280" spans="1:13" ht="30" x14ac:dyDescent="0.25">
      <c r="A280" s="184"/>
      <c r="B280" s="187"/>
      <c r="C280" s="190"/>
      <c r="D280" s="187"/>
      <c r="E280" s="64">
        <v>0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7">
        <v>0</v>
      </c>
      <c r="L280" s="64">
        <v>0</v>
      </c>
      <c r="M280" s="63" t="s">
        <v>11</v>
      </c>
    </row>
    <row r="281" spans="1:13" ht="30" x14ac:dyDescent="0.25">
      <c r="A281" s="184"/>
      <c r="B281" s="187"/>
      <c r="C281" s="190"/>
      <c r="D281" s="187"/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64">
        <v>0</v>
      </c>
      <c r="L281" s="57">
        <v>0</v>
      </c>
      <c r="M281" s="63" t="s">
        <v>14</v>
      </c>
    </row>
    <row r="282" spans="1:13" ht="71.45" customHeight="1" thickBot="1" x14ac:dyDescent="0.3">
      <c r="A282" s="185"/>
      <c r="B282" s="188"/>
      <c r="C282" s="191"/>
      <c r="D282" s="188"/>
      <c r="E282" s="60">
        <v>0</v>
      </c>
      <c r="F282" s="60">
        <v>0</v>
      </c>
      <c r="G282" s="60">
        <v>0</v>
      </c>
      <c r="H282" s="60">
        <v>0</v>
      </c>
      <c r="I282" s="60">
        <v>0</v>
      </c>
      <c r="J282" s="60">
        <v>0</v>
      </c>
      <c r="K282" s="60">
        <v>0</v>
      </c>
      <c r="L282" s="60">
        <v>0</v>
      </c>
      <c r="M282" s="69" t="s">
        <v>101</v>
      </c>
    </row>
    <row r="283" spans="1:13" x14ac:dyDescent="0.25">
      <c r="A283" s="183">
        <v>44</v>
      </c>
      <c r="B283" s="186" t="s">
        <v>151</v>
      </c>
      <c r="C283" s="189" t="s">
        <v>169</v>
      </c>
      <c r="D283" s="192" t="s">
        <v>104</v>
      </c>
      <c r="E283" s="55">
        <v>0</v>
      </c>
      <c r="F283" s="55">
        <v>0</v>
      </c>
      <c r="G283" s="55">
        <v>0</v>
      </c>
      <c r="H283" s="55">
        <v>0</v>
      </c>
      <c r="I283" s="55">
        <v>0</v>
      </c>
      <c r="J283" s="55">
        <v>0</v>
      </c>
      <c r="K283" s="55">
        <v>0</v>
      </c>
      <c r="L283" s="55">
        <v>0</v>
      </c>
      <c r="M283" s="70" t="s">
        <v>98</v>
      </c>
    </row>
    <row r="284" spans="1:13" x14ac:dyDescent="0.25">
      <c r="A284" s="184"/>
      <c r="B284" s="187"/>
      <c r="C284" s="190"/>
      <c r="D284" s="187"/>
      <c r="E284" s="57"/>
      <c r="F284" s="57"/>
      <c r="G284" s="57"/>
      <c r="H284" s="57"/>
      <c r="I284" s="57"/>
      <c r="J284" s="57"/>
      <c r="K284" s="57"/>
      <c r="L284" s="57"/>
      <c r="M284" s="71" t="s">
        <v>99</v>
      </c>
    </row>
    <row r="285" spans="1:13" ht="30" x14ac:dyDescent="0.25">
      <c r="A285" s="184"/>
      <c r="B285" s="187"/>
      <c r="C285" s="190"/>
      <c r="D285" s="187"/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66">
        <v>0</v>
      </c>
      <c r="L285" s="57">
        <v>0</v>
      </c>
      <c r="M285" s="63" t="s">
        <v>100</v>
      </c>
    </row>
    <row r="286" spans="1:13" ht="30" x14ac:dyDescent="0.25">
      <c r="A286" s="184"/>
      <c r="B286" s="187"/>
      <c r="C286" s="190"/>
      <c r="D286" s="187"/>
      <c r="E286" s="64">
        <v>0</v>
      </c>
      <c r="F286" s="64">
        <v>0</v>
      </c>
      <c r="G286" s="64">
        <v>0</v>
      </c>
      <c r="H286" s="64">
        <v>0</v>
      </c>
      <c r="I286" s="64">
        <v>0</v>
      </c>
      <c r="J286" s="64">
        <v>0</v>
      </c>
      <c r="K286" s="67">
        <v>0</v>
      </c>
      <c r="L286" s="64">
        <v>0</v>
      </c>
      <c r="M286" s="63" t="s">
        <v>11</v>
      </c>
    </row>
    <row r="287" spans="1:13" ht="30" x14ac:dyDescent="0.25">
      <c r="A287" s="184"/>
      <c r="B287" s="187"/>
      <c r="C287" s="190"/>
      <c r="D287" s="187"/>
      <c r="E287" s="57">
        <v>0</v>
      </c>
      <c r="F287" s="57">
        <v>0</v>
      </c>
      <c r="G287" s="57">
        <v>0</v>
      </c>
      <c r="H287" s="57">
        <v>0</v>
      </c>
      <c r="I287" s="57">
        <v>0</v>
      </c>
      <c r="J287" s="57">
        <v>0</v>
      </c>
      <c r="K287" s="64">
        <v>0</v>
      </c>
      <c r="L287" s="57">
        <v>0</v>
      </c>
      <c r="M287" s="63" t="s">
        <v>14</v>
      </c>
    </row>
    <row r="288" spans="1:13" ht="30.75" thickBot="1" x14ac:dyDescent="0.3">
      <c r="A288" s="185"/>
      <c r="B288" s="188"/>
      <c r="C288" s="191"/>
      <c r="D288" s="188"/>
      <c r="E288" s="60">
        <v>0</v>
      </c>
      <c r="F288" s="60">
        <v>0</v>
      </c>
      <c r="G288" s="60">
        <v>0</v>
      </c>
      <c r="H288" s="60">
        <v>0</v>
      </c>
      <c r="I288" s="60">
        <v>0</v>
      </c>
      <c r="J288" s="60">
        <v>0</v>
      </c>
      <c r="K288" s="60">
        <v>0</v>
      </c>
      <c r="L288" s="60">
        <v>0</v>
      </c>
      <c r="M288" s="69" t="s">
        <v>101</v>
      </c>
    </row>
    <row r="289" spans="1:13" ht="31.9" customHeight="1" thickBot="1" x14ac:dyDescent="0.3">
      <c r="A289" s="203" t="s">
        <v>102</v>
      </c>
      <c r="B289" s="203"/>
      <c r="C289" s="203"/>
      <c r="D289" s="203"/>
      <c r="E289" s="203"/>
      <c r="F289" s="203"/>
      <c r="G289" s="203"/>
      <c r="H289" s="203"/>
      <c r="I289" s="203"/>
      <c r="J289" s="203"/>
      <c r="K289" s="203"/>
      <c r="L289" s="203"/>
      <c r="M289" s="203"/>
    </row>
    <row r="290" spans="1:13" ht="31.9" customHeight="1" x14ac:dyDescent="0.25">
      <c r="A290" s="204"/>
      <c r="B290" s="198" t="s">
        <v>167</v>
      </c>
      <c r="C290" s="207" t="s">
        <v>170</v>
      </c>
      <c r="D290" s="186" t="s">
        <v>104</v>
      </c>
      <c r="E290" s="55">
        <v>11288.5</v>
      </c>
      <c r="F290" s="55">
        <v>52151.5</v>
      </c>
      <c r="G290" s="55">
        <v>33796.199999999997</v>
      </c>
      <c r="H290" s="55">
        <v>159775.4</v>
      </c>
      <c r="I290" s="55">
        <v>228419.4</v>
      </c>
      <c r="J290" s="55">
        <v>1000</v>
      </c>
      <c r="K290" s="55">
        <v>0</v>
      </c>
      <c r="L290" s="55">
        <f>J290+I290+H290+G290+F290+E290</f>
        <v>486431</v>
      </c>
      <c r="M290" s="56" t="s">
        <v>98</v>
      </c>
    </row>
    <row r="291" spans="1:13" ht="31.9" customHeight="1" x14ac:dyDescent="0.25">
      <c r="A291" s="205"/>
      <c r="B291" s="199"/>
      <c r="C291" s="208"/>
      <c r="D291" s="194"/>
      <c r="E291" s="57"/>
      <c r="F291" s="57"/>
      <c r="G291" s="57"/>
      <c r="H291" s="57"/>
      <c r="I291" s="57"/>
      <c r="J291" s="57"/>
      <c r="K291" s="57"/>
      <c r="L291" s="57"/>
      <c r="M291" s="58" t="s">
        <v>99</v>
      </c>
    </row>
    <row r="292" spans="1:13" ht="31.9" customHeight="1" x14ac:dyDescent="0.25">
      <c r="A292" s="205"/>
      <c r="B292" s="199"/>
      <c r="C292" s="208"/>
      <c r="D292" s="194"/>
      <c r="E292" s="57">
        <v>0</v>
      </c>
      <c r="F292" s="57">
        <v>0</v>
      </c>
      <c r="G292" s="57">
        <v>0</v>
      </c>
      <c r="H292" s="57">
        <v>0</v>
      </c>
      <c r="I292" s="57">
        <v>0</v>
      </c>
      <c r="J292" s="57">
        <v>0</v>
      </c>
      <c r="K292" s="66">
        <v>0</v>
      </c>
      <c r="L292" s="57">
        <v>0</v>
      </c>
      <c r="M292" s="59" t="s">
        <v>100</v>
      </c>
    </row>
    <row r="293" spans="1:13" ht="31.9" customHeight="1" x14ac:dyDescent="0.25">
      <c r="A293" s="205"/>
      <c r="B293" s="199"/>
      <c r="C293" s="208"/>
      <c r="D293" s="194"/>
      <c r="E293" s="91">
        <v>6370.6</v>
      </c>
      <c r="F293" s="91">
        <v>49614.2</v>
      </c>
      <c r="G293" s="91">
        <v>33078.5</v>
      </c>
      <c r="H293" s="91">
        <v>154722.82</v>
      </c>
      <c r="I293" s="91">
        <v>226119.4</v>
      </c>
      <c r="J293" s="91">
        <v>0</v>
      </c>
      <c r="K293" s="92">
        <v>0</v>
      </c>
      <c r="L293" s="91">
        <f>J293+I293+H293+G293+F293+E293</f>
        <v>469905.51999999996</v>
      </c>
      <c r="M293" s="59" t="s">
        <v>11</v>
      </c>
    </row>
    <row r="294" spans="1:13" ht="31.9" customHeight="1" x14ac:dyDescent="0.25">
      <c r="A294" s="205"/>
      <c r="B294" s="199"/>
      <c r="C294" s="208"/>
      <c r="D294" s="194"/>
      <c r="E294" s="57">
        <v>4917.8999999999996</v>
      </c>
      <c r="F294" s="57">
        <v>2537.3000000000002</v>
      </c>
      <c r="G294" s="57">
        <v>717.7</v>
      </c>
      <c r="H294" s="57">
        <v>5052.58</v>
      </c>
      <c r="I294" s="57">
        <v>2300</v>
      </c>
      <c r="J294" s="57">
        <v>1000</v>
      </c>
      <c r="K294" s="64">
        <v>0</v>
      </c>
      <c r="L294" s="57">
        <f>J294+I294+H294+G294+F294+E294</f>
        <v>16525.480000000003</v>
      </c>
      <c r="M294" s="59" t="s">
        <v>14</v>
      </c>
    </row>
    <row r="295" spans="1:13" ht="133.9" customHeight="1" thickBot="1" x14ac:dyDescent="0.3">
      <c r="A295" s="206"/>
      <c r="B295" s="200"/>
      <c r="C295" s="209"/>
      <c r="D295" s="201"/>
      <c r="E295" s="60">
        <v>0</v>
      </c>
      <c r="F295" s="60">
        <v>0</v>
      </c>
      <c r="G295" s="60">
        <v>0</v>
      </c>
      <c r="H295" s="60">
        <v>0</v>
      </c>
      <c r="I295" s="60">
        <v>0</v>
      </c>
      <c r="J295" s="60">
        <v>0</v>
      </c>
      <c r="K295" s="60">
        <v>0</v>
      </c>
      <c r="L295" s="60">
        <v>0</v>
      </c>
      <c r="M295" s="61" t="s">
        <v>101</v>
      </c>
    </row>
    <row r="296" spans="1:13" ht="31.9" customHeight="1" x14ac:dyDescent="0.25">
      <c r="A296" s="184">
        <v>1</v>
      </c>
      <c r="B296" s="194" t="s">
        <v>173</v>
      </c>
      <c r="C296" s="190" t="s">
        <v>170</v>
      </c>
      <c r="D296" s="187" t="s">
        <v>104</v>
      </c>
      <c r="E296" s="64">
        <f>E302+E308+E314+E320+E326+E332+E338+E344+E350+E356+E362+E368+374:374</f>
        <v>11288.5</v>
      </c>
      <c r="F296" s="64">
        <f>F302+F308+F314+F320+F326+F332+F338+F344+F350+F356+F362+F368+374:374</f>
        <v>52151.500000000007</v>
      </c>
      <c r="G296" s="64">
        <f>G302+G308+G314+G320+G326+G332+G338+G344+G350+G356+G362+G368+374:374</f>
        <v>33796.199999999997</v>
      </c>
      <c r="H296" s="64">
        <f>H302+H308+H314+H320+H326+H332+H338+H344+H350+H356+H362+H368+374:374</f>
        <v>159775.4</v>
      </c>
      <c r="I296" s="64">
        <f>I302+I308+I314+I320+I326+I332+I338+I344+I350+I356+I362+I368+374:374</f>
        <v>228419.5</v>
      </c>
      <c r="J296" s="64">
        <f>J302+J308+J314+J320+J326+J332+J338+J344+J350+J356+J362+J368+J374</f>
        <v>1000</v>
      </c>
      <c r="K296" s="55">
        <v>0</v>
      </c>
      <c r="L296" s="64">
        <f>L302+L308+L314+L320+L326+L332+L338+L344+L350+L356+L362+L368+L374</f>
        <v>486431.10000000003</v>
      </c>
      <c r="M296" s="78" t="s">
        <v>98</v>
      </c>
    </row>
    <row r="297" spans="1:13" ht="36.6" customHeight="1" x14ac:dyDescent="0.25">
      <c r="A297" s="184"/>
      <c r="B297" s="187"/>
      <c r="C297" s="190"/>
      <c r="D297" s="187"/>
      <c r="E297" s="57"/>
      <c r="F297" s="57"/>
      <c r="G297" s="57"/>
      <c r="H297" s="57"/>
      <c r="I297" s="57"/>
      <c r="J297" s="57"/>
      <c r="K297" s="57"/>
      <c r="L297" s="57"/>
      <c r="M297" s="58" t="s">
        <v>99</v>
      </c>
    </row>
    <row r="298" spans="1:13" ht="32.450000000000003" customHeight="1" x14ac:dyDescent="0.25">
      <c r="A298" s="184"/>
      <c r="B298" s="187"/>
      <c r="C298" s="190"/>
      <c r="D298" s="187"/>
      <c r="E298" s="57">
        <v>0</v>
      </c>
      <c r="F298" s="57">
        <v>0</v>
      </c>
      <c r="G298" s="57">
        <v>0</v>
      </c>
      <c r="H298" s="57">
        <v>0</v>
      </c>
      <c r="I298" s="57">
        <v>0</v>
      </c>
      <c r="J298" s="57">
        <v>0</v>
      </c>
      <c r="K298" s="66">
        <v>0</v>
      </c>
      <c r="L298" s="57">
        <v>0</v>
      </c>
      <c r="M298" s="59" t="s">
        <v>100</v>
      </c>
    </row>
    <row r="299" spans="1:13" ht="32.450000000000003" customHeight="1" x14ac:dyDescent="0.25">
      <c r="A299" s="184"/>
      <c r="B299" s="187"/>
      <c r="C299" s="190"/>
      <c r="D299" s="187"/>
      <c r="E299" s="91">
        <f>E305+E311+E317+E323+E329+E335+E341+E347+E353+E359+E365+E371+377:377</f>
        <v>6370.6</v>
      </c>
      <c r="F299" s="91">
        <f>F305+F311+F317+F323+F329+F335+F341+F347+F353+F359+F365+F371+F377</f>
        <v>49614.200000000004</v>
      </c>
      <c r="G299" s="91">
        <f>G305+G311+G317+G323+G329+G335+G341+G347+G353+G359+G365+G371+377:377</f>
        <v>33078.5</v>
      </c>
      <c r="H299" s="91">
        <f>H305+H311+H317+H323+H329+H335+H341+H347+H353+H359+H365+H371+H377</f>
        <v>154722.82</v>
      </c>
      <c r="I299" s="91">
        <f>I305+I311+I317+I323+I329+I335+I341+I347+I353+I359+I365+I371+I377+I384+I390+I396</f>
        <v>226119.5</v>
      </c>
      <c r="J299" s="91">
        <v>0</v>
      </c>
      <c r="K299" s="92">
        <v>0</v>
      </c>
      <c r="L299" s="91">
        <f>L311+L317+L323+L329+L335+L341+L347+L353+L359+L365+L371+L377</f>
        <v>469905.62</v>
      </c>
      <c r="M299" s="59" t="s">
        <v>11</v>
      </c>
    </row>
    <row r="300" spans="1:13" ht="30.6" customHeight="1" x14ac:dyDescent="0.25">
      <c r="A300" s="184"/>
      <c r="B300" s="187"/>
      <c r="C300" s="190"/>
      <c r="D300" s="187"/>
      <c r="E300" s="57">
        <f>E306+E312+E318+E324+E330+E336+E342+E347+E354+E360+E366+E372+378:378</f>
        <v>4917.8999999999996</v>
      </c>
      <c r="F300" s="57">
        <f>F306+F312+F318+F324+F330+F336+F342+F348+F354+F360+F366+F372+F378</f>
        <v>2537.3000000000002</v>
      </c>
      <c r="G300" s="57">
        <f>G306+G312+G318+G324+G330+G336+G342+G348+G354+G360+G366+G372+G378</f>
        <v>717.7</v>
      </c>
      <c r="H300" s="57">
        <f>H306+H312+H318+H324+H330+H336+H342+H348+H354+H360+H366+H372+H378</f>
        <v>5052.58</v>
      </c>
      <c r="I300" s="57">
        <f>I306+I312+I318+I324+I330+I336+I342+I348+I354+I360+I366+I372+378:378</f>
        <v>2300</v>
      </c>
      <c r="J300" s="57">
        <v>1000</v>
      </c>
      <c r="K300" s="64">
        <v>0</v>
      </c>
      <c r="L300" s="57">
        <f>L306+L312+L318+L324+L330+L336+L342+L348+L354+L360+L366+L372+L378</f>
        <v>16525.479999999996</v>
      </c>
      <c r="M300" s="59" t="s">
        <v>14</v>
      </c>
    </row>
    <row r="301" spans="1:13" ht="30.75" thickBot="1" x14ac:dyDescent="0.3">
      <c r="A301" s="185"/>
      <c r="B301" s="188"/>
      <c r="C301" s="191"/>
      <c r="D301" s="188"/>
      <c r="E301" s="60">
        <v>0</v>
      </c>
      <c r="F301" s="60">
        <v>0</v>
      </c>
      <c r="G301" s="60">
        <v>0</v>
      </c>
      <c r="H301" s="60">
        <v>0</v>
      </c>
      <c r="I301" s="60">
        <v>0</v>
      </c>
      <c r="J301" s="60">
        <v>0</v>
      </c>
      <c r="K301" s="60">
        <v>0</v>
      </c>
      <c r="L301" s="60">
        <v>0</v>
      </c>
      <c r="M301" s="61" t="s">
        <v>101</v>
      </c>
    </row>
    <row r="302" spans="1:13" x14ac:dyDescent="0.25">
      <c r="A302" s="183">
        <v>2</v>
      </c>
      <c r="B302" s="186" t="s">
        <v>152</v>
      </c>
      <c r="C302" s="189" t="s">
        <v>169</v>
      </c>
      <c r="D302" s="192" t="s">
        <v>104</v>
      </c>
      <c r="E302" s="55">
        <v>0</v>
      </c>
      <c r="F302" s="55">
        <v>15</v>
      </c>
      <c r="G302" s="55">
        <v>0</v>
      </c>
      <c r="H302" s="55">
        <v>0</v>
      </c>
      <c r="I302" s="55">
        <v>0</v>
      </c>
      <c r="J302" s="88">
        <v>0</v>
      </c>
      <c r="K302" s="55"/>
      <c r="L302" s="55">
        <v>15</v>
      </c>
      <c r="M302" s="56" t="s">
        <v>98</v>
      </c>
    </row>
    <row r="303" spans="1:13" x14ac:dyDescent="0.25">
      <c r="A303" s="184"/>
      <c r="B303" s="187"/>
      <c r="C303" s="190"/>
      <c r="D303" s="187"/>
      <c r="E303" s="57"/>
      <c r="F303" s="57"/>
      <c r="G303" s="57"/>
      <c r="H303" s="57"/>
      <c r="I303" s="57"/>
      <c r="J303" s="89"/>
      <c r="K303" s="57"/>
      <c r="L303" s="57"/>
      <c r="M303" s="58" t="s">
        <v>99</v>
      </c>
    </row>
    <row r="304" spans="1:13" ht="30.6" customHeight="1" x14ac:dyDescent="0.25">
      <c r="A304" s="184"/>
      <c r="B304" s="187"/>
      <c r="C304" s="190"/>
      <c r="D304" s="187"/>
      <c r="E304" s="57">
        <v>0</v>
      </c>
      <c r="F304" s="57">
        <v>0</v>
      </c>
      <c r="G304" s="57">
        <v>0</v>
      </c>
      <c r="H304" s="57">
        <v>0</v>
      </c>
      <c r="I304" s="57">
        <v>0</v>
      </c>
      <c r="J304" s="89">
        <v>0</v>
      </c>
      <c r="K304" s="57"/>
      <c r="L304" s="57">
        <v>0</v>
      </c>
      <c r="M304" s="59" t="s">
        <v>100</v>
      </c>
    </row>
    <row r="305" spans="1:13" ht="19.899999999999999" customHeight="1" x14ac:dyDescent="0.25">
      <c r="A305" s="184"/>
      <c r="B305" s="187"/>
      <c r="C305" s="190"/>
      <c r="D305" s="187"/>
      <c r="E305" s="57">
        <v>0</v>
      </c>
      <c r="F305" s="57">
        <v>0</v>
      </c>
      <c r="G305" s="57">
        <v>0</v>
      </c>
      <c r="H305" s="57">
        <v>0</v>
      </c>
      <c r="I305" s="57">
        <v>0</v>
      </c>
      <c r="J305" s="89">
        <v>0</v>
      </c>
      <c r="K305" s="57"/>
      <c r="L305" s="57">
        <v>0</v>
      </c>
      <c r="M305" s="59" t="s">
        <v>11</v>
      </c>
    </row>
    <row r="306" spans="1:13" ht="30" x14ac:dyDescent="0.25">
      <c r="A306" s="184"/>
      <c r="B306" s="187"/>
      <c r="C306" s="190"/>
      <c r="D306" s="187"/>
      <c r="E306" s="57">
        <v>0</v>
      </c>
      <c r="F306" s="57">
        <v>15</v>
      </c>
      <c r="G306" s="57">
        <v>0</v>
      </c>
      <c r="H306" s="57">
        <v>0</v>
      </c>
      <c r="I306" s="57">
        <v>0</v>
      </c>
      <c r="J306" s="89">
        <v>0</v>
      </c>
      <c r="K306" s="57"/>
      <c r="L306" s="57">
        <v>15</v>
      </c>
      <c r="M306" s="59" t="s">
        <v>14</v>
      </c>
    </row>
    <row r="307" spans="1:13" ht="30.75" thickBot="1" x14ac:dyDescent="0.3">
      <c r="A307" s="185"/>
      <c r="B307" s="188"/>
      <c r="C307" s="191"/>
      <c r="D307" s="188"/>
      <c r="E307" s="60">
        <v>0</v>
      </c>
      <c r="F307" s="60">
        <v>0</v>
      </c>
      <c r="G307" s="60">
        <v>0</v>
      </c>
      <c r="H307" s="60">
        <v>0</v>
      </c>
      <c r="I307" s="60">
        <v>0</v>
      </c>
      <c r="J307" s="90">
        <v>0</v>
      </c>
      <c r="K307" s="60"/>
      <c r="L307" s="60">
        <v>0</v>
      </c>
      <c r="M307" s="61" t="s">
        <v>101</v>
      </c>
    </row>
    <row r="308" spans="1:13" x14ac:dyDescent="0.25">
      <c r="A308" s="183">
        <v>3</v>
      </c>
      <c r="B308" s="186" t="s">
        <v>153</v>
      </c>
      <c r="C308" s="189" t="s">
        <v>169</v>
      </c>
      <c r="D308" s="192" t="s">
        <v>104</v>
      </c>
      <c r="E308" s="55">
        <v>4853.5</v>
      </c>
      <c r="F308" s="55">
        <v>0</v>
      </c>
      <c r="G308" s="55">
        <v>0</v>
      </c>
      <c r="H308" s="55">
        <v>0</v>
      </c>
      <c r="I308" s="55">
        <v>0</v>
      </c>
      <c r="J308" s="55">
        <v>0</v>
      </c>
      <c r="K308" s="55">
        <v>0</v>
      </c>
      <c r="L308" s="55">
        <v>4853.5</v>
      </c>
      <c r="M308" s="56" t="s">
        <v>98</v>
      </c>
    </row>
    <row r="309" spans="1:13" x14ac:dyDescent="0.25">
      <c r="A309" s="184"/>
      <c r="B309" s="187"/>
      <c r="C309" s="190"/>
      <c r="D309" s="187"/>
      <c r="E309" s="57"/>
      <c r="F309" s="57"/>
      <c r="G309" s="57"/>
      <c r="H309" s="57"/>
      <c r="I309" s="57"/>
      <c r="J309" s="57"/>
      <c r="K309" s="57"/>
      <c r="L309" s="57"/>
      <c r="M309" s="58" t="s">
        <v>99</v>
      </c>
    </row>
    <row r="310" spans="1:13" ht="30" x14ac:dyDescent="0.25">
      <c r="A310" s="184"/>
      <c r="B310" s="187"/>
      <c r="C310" s="190"/>
      <c r="D310" s="187"/>
      <c r="E310" s="57">
        <v>0</v>
      </c>
      <c r="F310" s="57">
        <v>0</v>
      </c>
      <c r="G310" s="57">
        <v>0</v>
      </c>
      <c r="H310" s="57">
        <v>0</v>
      </c>
      <c r="I310" s="57">
        <v>0</v>
      </c>
      <c r="J310" s="57">
        <v>0</v>
      </c>
      <c r="K310" s="66">
        <v>0</v>
      </c>
      <c r="L310" s="57">
        <v>0</v>
      </c>
      <c r="M310" s="59" t="s">
        <v>100</v>
      </c>
    </row>
    <row r="311" spans="1:13" ht="30" x14ac:dyDescent="0.25">
      <c r="A311" s="184"/>
      <c r="B311" s="187"/>
      <c r="C311" s="190"/>
      <c r="D311" s="187"/>
      <c r="E311" s="57">
        <v>0</v>
      </c>
      <c r="F311" s="57">
        <v>0</v>
      </c>
      <c r="G311" s="57">
        <v>0</v>
      </c>
      <c r="H311" s="57">
        <v>0</v>
      </c>
      <c r="I311" s="57">
        <v>0</v>
      </c>
      <c r="J311" s="57">
        <v>0</v>
      </c>
      <c r="K311" s="67">
        <v>0</v>
      </c>
      <c r="L311" s="57">
        <v>0</v>
      </c>
      <c r="M311" s="59" t="s">
        <v>11</v>
      </c>
    </row>
    <row r="312" spans="1:13" ht="30" x14ac:dyDescent="0.25">
      <c r="A312" s="184"/>
      <c r="B312" s="187"/>
      <c r="C312" s="190"/>
      <c r="D312" s="187"/>
      <c r="E312" s="57">
        <v>4853.5</v>
      </c>
      <c r="F312" s="57">
        <v>0</v>
      </c>
      <c r="G312" s="57">
        <v>0</v>
      </c>
      <c r="H312" s="57">
        <v>0</v>
      </c>
      <c r="I312" s="57">
        <v>0</v>
      </c>
      <c r="J312" s="57">
        <v>0</v>
      </c>
      <c r="K312" s="64">
        <v>0</v>
      </c>
      <c r="L312" s="57">
        <v>4853.5</v>
      </c>
      <c r="M312" s="59" t="s">
        <v>14</v>
      </c>
    </row>
    <row r="313" spans="1:13" ht="30.75" thickBot="1" x14ac:dyDescent="0.3">
      <c r="A313" s="185"/>
      <c r="B313" s="188"/>
      <c r="C313" s="191"/>
      <c r="D313" s="188"/>
      <c r="E313" s="60">
        <v>0</v>
      </c>
      <c r="F313" s="60">
        <v>0</v>
      </c>
      <c r="G313" s="60">
        <v>0</v>
      </c>
      <c r="H313" s="60">
        <v>0</v>
      </c>
      <c r="I313" s="60">
        <v>0</v>
      </c>
      <c r="J313" s="60">
        <v>0</v>
      </c>
      <c r="K313" s="60">
        <v>0</v>
      </c>
      <c r="L313" s="60">
        <v>0</v>
      </c>
      <c r="M313" s="61" t="s">
        <v>101</v>
      </c>
    </row>
    <row r="314" spans="1:13" ht="24.6" customHeight="1" x14ac:dyDescent="0.25">
      <c r="A314" s="183">
        <v>4</v>
      </c>
      <c r="B314" s="186" t="s">
        <v>154</v>
      </c>
      <c r="C314" s="189" t="s">
        <v>169</v>
      </c>
      <c r="D314" s="192" t="s">
        <v>104</v>
      </c>
      <c r="E314" s="55">
        <v>6435</v>
      </c>
      <c r="F314" s="55">
        <v>0</v>
      </c>
      <c r="G314" s="55">
        <v>0</v>
      </c>
      <c r="H314" s="55">
        <v>0</v>
      </c>
      <c r="I314" s="55">
        <v>0</v>
      </c>
      <c r="J314" s="55">
        <v>0</v>
      </c>
      <c r="K314" s="55">
        <v>0</v>
      </c>
      <c r="L314" s="55">
        <v>6435</v>
      </c>
      <c r="M314" s="56" t="s">
        <v>98</v>
      </c>
    </row>
    <row r="315" spans="1:13" x14ac:dyDescent="0.25">
      <c r="A315" s="184"/>
      <c r="B315" s="187"/>
      <c r="C315" s="190"/>
      <c r="D315" s="187"/>
      <c r="E315" s="57"/>
      <c r="F315" s="57"/>
      <c r="G315" s="57"/>
      <c r="H315" s="57"/>
      <c r="I315" s="57"/>
      <c r="J315" s="57"/>
      <c r="K315" s="57"/>
      <c r="L315" s="57"/>
      <c r="M315" s="58" t="s">
        <v>99</v>
      </c>
    </row>
    <row r="316" spans="1:13" ht="30" x14ac:dyDescent="0.25">
      <c r="A316" s="184"/>
      <c r="B316" s="187"/>
      <c r="C316" s="190"/>
      <c r="D316" s="187"/>
      <c r="E316" s="57">
        <v>0</v>
      </c>
      <c r="F316" s="57">
        <v>0</v>
      </c>
      <c r="G316" s="57">
        <v>0</v>
      </c>
      <c r="H316" s="57">
        <v>0</v>
      </c>
      <c r="I316" s="57">
        <v>0</v>
      </c>
      <c r="J316" s="57">
        <v>0</v>
      </c>
      <c r="K316" s="66">
        <v>0</v>
      </c>
      <c r="L316" s="57">
        <v>0</v>
      </c>
      <c r="M316" s="59" t="s">
        <v>100</v>
      </c>
    </row>
    <row r="317" spans="1:13" ht="30" x14ac:dyDescent="0.25">
      <c r="A317" s="184"/>
      <c r="B317" s="187"/>
      <c r="C317" s="190"/>
      <c r="D317" s="187"/>
      <c r="E317" s="57">
        <v>6370.6</v>
      </c>
      <c r="F317" s="57">
        <v>0</v>
      </c>
      <c r="G317" s="57">
        <v>0</v>
      </c>
      <c r="H317" s="57">
        <v>0</v>
      </c>
      <c r="I317" s="57">
        <v>0</v>
      </c>
      <c r="J317" s="57">
        <v>0</v>
      </c>
      <c r="K317" s="67">
        <v>0</v>
      </c>
      <c r="L317" s="57">
        <v>6370.6</v>
      </c>
      <c r="M317" s="59" t="s">
        <v>11</v>
      </c>
    </row>
    <row r="318" spans="1:13" ht="18" customHeight="1" x14ac:dyDescent="0.25">
      <c r="A318" s="184"/>
      <c r="B318" s="187"/>
      <c r="C318" s="190"/>
      <c r="D318" s="187"/>
      <c r="E318" s="57">
        <v>64.400000000000006</v>
      </c>
      <c r="F318" s="57">
        <v>0</v>
      </c>
      <c r="G318" s="57">
        <v>0</v>
      </c>
      <c r="H318" s="57">
        <v>0</v>
      </c>
      <c r="I318" s="57">
        <v>0</v>
      </c>
      <c r="J318" s="57">
        <v>0</v>
      </c>
      <c r="K318" s="64">
        <v>0</v>
      </c>
      <c r="L318" s="57">
        <v>64.400000000000006</v>
      </c>
      <c r="M318" s="59" t="s">
        <v>14</v>
      </c>
    </row>
    <row r="319" spans="1:13" ht="30.75" thickBot="1" x14ac:dyDescent="0.3">
      <c r="A319" s="185"/>
      <c r="B319" s="188"/>
      <c r="C319" s="191"/>
      <c r="D319" s="188"/>
      <c r="E319" s="60">
        <v>0</v>
      </c>
      <c r="F319" s="60">
        <v>0</v>
      </c>
      <c r="G319" s="60">
        <v>0</v>
      </c>
      <c r="H319" s="60">
        <v>0</v>
      </c>
      <c r="I319" s="60">
        <v>0</v>
      </c>
      <c r="J319" s="60">
        <v>0</v>
      </c>
      <c r="K319" s="60">
        <v>0</v>
      </c>
      <c r="L319" s="60">
        <v>0</v>
      </c>
      <c r="M319" s="61" t="s">
        <v>101</v>
      </c>
    </row>
    <row r="320" spans="1:13" x14ac:dyDescent="0.25">
      <c r="A320" s="183">
        <v>5</v>
      </c>
      <c r="B320" s="186" t="s">
        <v>155</v>
      </c>
      <c r="C320" s="189" t="s">
        <v>169</v>
      </c>
      <c r="D320" s="192" t="s">
        <v>104</v>
      </c>
      <c r="E320" s="55">
        <v>0</v>
      </c>
      <c r="F320" s="55">
        <v>9488.7000000000007</v>
      </c>
      <c r="G320" s="55">
        <v>0</v>
      </c>
      <c r="H320" s="82">
        <v>0</v>
      </c>
      <c r="I320" s="55">
        <v>0</v>
      </c>
      <c r="J320" s="55">
        <v>0</v>
      </c>
      <c r="K320" s="55">
        <v>0</v>
      </c>
      <c r="L320" s="55">
        <v>9488.7000000000007</v>
      </c>
      <c r="M320" s="56" t="s">
        <v>98</v>
      </c>
    </row>
    <row r="321" spans="1:13" x14ac:dyDescent="0.25">
      <c r="A321" s="184"/>
      <c r="B321" s="187"/>
      <c r="C321" s="190"/>
      <c r="D321" s="187"/>
      <c r="E321" s="57"/>
      <c r="F321" s="57"/>
      <c r="G321" s="57"/>
      <c r="H321" s="81"/>
      <c r="I321" s="57"/>
      <c r="J321" s="57"/>
      <c r="K321" s="57"/>
      <c r="L321" s="57"/>
      <c r="M321" s="58" t="s">
        <v>99</v>
      </c>
    </row>
    <row r="322" spans="1:13" ht="30" x14ac:dyDescent="0.25">
      <c r="A322" s="184"/>
      <c r="B322" s="187"/>
      <c r="C322" s="190"/>
      <c r="D322" s="187"/>
      <c r="E322" s="57">
        <v>0</v>
      </c>
      <c r="F322" s="57">
        <v>0</v>
      </c>
      <c r="G322" s="57">
        <v>0</v>
      </c>
      <c r="H322" s="81">
        <v>0</v>
      </c>
      <c r="I322" s="57">
        <v>0</v>
      </c>
      <c r="J322" s="57">
        <v>0</v>
      </c>
      <c r="K322" s="66">
        <v>0</v>
      </c>
      <c r="L322" s="57">
        <v>0</v>
      </c>
      <c r="M322" s="59" t="s">
        <v>100</v>
      </c>
    </row>
    <row r="323" spans="1:13" ht="30" x14ac:dyDescent="0.25">
      <c r="A323" s="184"/>
      <c r="B323" s="187"/>
      <c r="C323" s="190"/>
      <c r="D323" s="187"/>
      <c r="E323" s="57">
        <v>0</v>
      </c>
      <c r="F323" s="57">
        <v>9394.7999999999993</v>
      </c>
      <c r="G323" s="57">
        <v>0</v>
      </c>
      <c r="H323" s="81">
        <v>0</v>
      </c>
      <c r="I323" s="57">
        <v>0</v>
      </c>
      <c r="J323" s="57">
        <v>0</v>
      </c>
      <c r="K323" s="67">
        <v>0</v>
      </c>
      <c r="L323" s="57">
        <v>9394.7999999999993</v>
      </c>
      <c r="M323" s="59" t="s">
        <v>11</v>
      </c>
    </row>
    <row r="324" spans="1:13" ht="30" x14ac:dyDescent="0.25">
      <c r="A324" s="184"/>
      <c r="B324" s="187"/>
      <c r="C324" s="190"/>
      <c r="D324" s="187"/>
      <c r="E324" s="57">
        <v>0</v>
      </c>
      <c r="F324" s="57">
        <v>93.9</v>
      </c>
      <c r="G324" s="57">
        <v>0</v>
      </c>
      <c r="H324" s="81">
        <v>0</v>
      </c>
      <c r="I324" s="57">
        <v>0</v>
      </c>
      <c r="J324" s="57">
        <v>0</v>
      </c>
      <c r="K324" s="64">
        <v>0</v>
      </c>
      <c r="L324" s="57">
        <v>93.9</v>
      </c>
      <c r="M324" s="59" t="s">
        <v>14</v>
      </c>
    </row>
    <row r="325" spans="1:13" ht="30.75" thickBot="1" x14ac:dyDescent="0.3">
      <c r="A325" s="185"/>
      <c r="B325" s="188"/>
      <c r="C325" s="191"/>
      <c r="D325" s="188"/>
      <c r="E325" s="60">
        <v>0</v>
      </c>
      <c r="F325" s="60">
        <v>0</v>
      </c>
      <c r="G325" s="60">
        <v>0</v>
      </c>
      <c r="H325" s="83">
        <v>0</v>
      </c>
      <c r="I325" s="60">
        <v>0</v>
      </c>
      <c r="J325" s="60">
        <v>0</v>
      </c>
      <c r="K325" s="60">
        <v>0</v>
      </c>
      <c r="L325" s="60">
        <v>0</v>
      </c>
      <c r="M325" s="61" t="s">
        <v>101</v>
      </c>
    </row>
    <row r="326" spans="1:13" x14ac:dyDescent="0.25">
      <c r="A326" s="183">
        <v>6</v>
      </c>
      <c r="B326" s="186" t="s">
        <v>156</v>
      </c>
      <c r="C326" s="189" t="s">
        <v>169</v>
      </c>
      <c r="D326" s="192" t="s">
        <v>104</v>
      </c>
      <c r="E326" s="55">
        <v>0</v>
      </c>
      <c r="F326" s="55">
        <v>904.6</v>
      </c>
      <c r="G326" s="55">
        <v>0</v>
      </c>
      <c r="H326" s="55">
        <v>0</v>
      </c>
      <c r="I326" s="55">
        <v>0</v>
      </c>
      <c r="J326" s="55">
        <v>0</v>
      </c>
      <c r="K326" s="55">
        <v>0</v>
      </c>
      <c r="L326" s="55">
        <v>904.6</v>
      </c>
      <c r="M326" s="56" t="s">
        <v>98</v>
      </c>
    </row>
    <row r="327" spans="1:13" ht="22.15" customHeight="1" x14ac:dyDescent="0.25">
      <c r="A327" s="184"/>
      <c r="B327" s="187"/>
      <c r="C327" s="190"/>
      <c r="D327" s="187"/>
      <c r="E327" s="57"/>
      <c r="F327" s="57"/>
      <c r="G327" s="57"/>
      <c r="H327" s="57"/>
      <c r="I327" s="57"/>
      <c r="J327" s="57"/>
      <c r="K327" s="57"/>
      <c r="L327" s="57"/>
      <c r="M327" s="58" t="s">
        <v>99</v>
      </c>
    </row>
    <row r="328" spans="1:13" ht="21" customHeight="1" x14ac:dyDescent="0.25">
      <c r="A328" s="184"/>
      <c r="B328" s="187"/>
      <c r="C328" s="190"/>
      <c r="D328" s="187"/>
      <c r="E328" s="57">
        <v>0</v>
      </c>
      <c r="F328" s="57">
        <v>0</v>
      </c>
      <c r="G328" s="57">
        <v>0</v>
      </c>
      <c r="H328" s="57">
        <v>0</v>
      </c>
      <c r="I328" s="57">
        <v>0</v>
      </c>
      <c r="J328" s="57">
        <v>0</v>
      </c>
      <c r="K328" s="66">
        <v>0</v>
      </c>
      <c r="L328" s="57">
        <v>0</v>
      </c>
      <c r="M328" s="59" t="s">
        <v>100</v>
      </c>
    </row>
    <row r="329" spans="1:13" ht="30" x14ac:dyDescent="0.25">
      <c r="A329" s="184"/>
      <c r="B329" s="187"/>
      <c r="C329" s="190"/>
      <c r="D329" s="187"/>
      <c r="E329" s="57">
        <v>0</v>
      </c>
      <c r="F329" s="57">
        <v>0</v>
      </c>
      <c r="G329" s="57">
        <v>0</v>
      </c>
      <c r="H329" s="57">
        <v>0</v>
      </c>
      <c r="I329" s="57">
        <v>0</v>
      </c>
      <c r="J329" s="57">
        <v>0</v>
      </c>
      <c r="K329" s="67">
        <v>0</v>
      </c>
      <c r="L329" s="57">
        <v>0</v>
      </c>
      <c r="M329" s="59" t="s">
        <v>11</v>
      </c>
    </row>
    <row r="330" spans="1:13" ht="30" x14ac:dyDescent="0.25">
      <c r="A330" s="184"/>
      <c r="B330" s="187"/>
      <c r="C330" s="190"/>
      <c r="D330" s="187"/>
      <c r="E330" s="57">
        <v>0</v>
      </c>
      <c r="F330" s="57">
        <v>904.6</v>
      </c>
      <c r="G330" s="57">
        <v>0</v>
      </c>
      <c r="H330" s="57">
        <v>0</v>
      </c>
      <c r="I330" s="57">
        <v>0</v>
      </c>
      <c r="J330" s="57">
        <v>0</v>
      </c>
      <c r="K330" s="64">
        <v>0</v>
      </c>
      <c r="L330" s="57">
        <v>904.6</v>
      </c>
      <c r="M330" s="59" t="s">
        <v>14</v>
      </c>
    </row>
    <row r="331" spans="1:13" ht="77.45" customHeight="1" thickBot="1" x14ac:dyDescent="0.3">
      <c r="A331" s="185"/>
      <c r="B331" s="188"/>
      <c r="C331" s="191"/>
      <c r="D331" s="188"/>
      <c r="E331" s="60">
        <v>0</v>
      </c>
      <c r="F331" s="60">
        <v>0</v>
      </c>
      <c r="G331" s="60">
        <v>0</v>
      </c>
      <c r="H331" s="60">
        <v>0</v>
      </c>
      <c r="I331" s="60">
        <v>0</v>
      </c>
      <c r="J331" s="60">
        <v>0</v>
      </c>
      <c r="K331" s="60">
        <v>0</v>
      </c>
      <c r="L331" s="60">
        <v>0</v>
      </c>
      <c r="M331" s="61" t="s">
        <v>101</v>
      </c>
    </row>
    <row r="332" spans="1:13" ht="21" customHeight="1" x14ac:dyDescent="0.25">
      <c r="A332" s="183">
        <v>7</v>
      </c>
      <c r="B332" s="186" t="s">
        <v>157</v>
      </c>
      <c r="C332" s="189" t="s">
        <v>169</v>
      </c>
      <c r="D332" s="192" t="s">
        <v>104</v>
      </c>
      <c r="E332" s="55">
        <v>0</v>
      </c>
      <c r="F332" s="55">
        <v>37499.800000000003</v>
      </c>
      <c r="G332" s="55">
        <v>0</v>
      </c>
      <c r="H332" s="55">
        <v>0</v>
      </c>
      <c r="I332" s="55">
        <v>0</v>
      </c>
      <c r="J332" s="55">
        <v>0</v>
      </c>
      <c r="K332" s="55">
        <v>0</v>
      </c>
      <c r="L332" s="55">
        <v>37499.800000000003</v>
      </c>
      <c r="M332" s="56" t="s">
        <v>98</v>
      </c>
    </row>
    <row r="333" spans="1:13" x14ac:dyDescent="0.25">
      <c r="A333" s="184"/>
      <c r="B333" s="187"/>
      <c r="C333" s="190"/>
      <c r="D333" s="187"/>
      <c r="E333" s="57"/>
      <c r="F333" s="57"/>
      <c r="G333" s="57"/>
      <c r="H333" s="57"/>
      <c r="I333" s="57"/>
      <c r="J333" s="57"/>
      <c r="K333" s="57"/>
      <c r="L333" s="57"/>
      <c r="M333" s="58" t="s">
        <v>99</v>
      </c>
    </row>
    <row r="334" spans="1:13" ht="21" customHeight="1" x14ac:dyDescent="0.25">
      <c r="A334" s="184"/>
      <c r="B334" s="187"/>
      <c r="C334" s="190"/>
      <c r="D334" s="187"/>
      <c r="E334" s="57">
        <v>0</v>
      </c>
      <c r="F334" s="57">
        <v>0</v>
      </c>
      <c r="G334" s="57"/>
      <c r="H334" s="57">
        <v>0</v>
      </c>
      <c r="I334" s="57">
        <v>0</v>
      </c>
      <c r="J334" s="57">
        <v>0</v>
      </c>
      <c r="K334" s="66">
        <v>0</v>
      </c>
      <c r="L334" s="57">
        <v>0</v>
      </c>
      <c r="M334" s="59" t="s">
        <v>100</v>
      </c>
    </row>
    <row r="335" spans="1:13" ht="30" x14ac:dyDescent="0.25">
      <c r="A335" s="184"/>
      <c r="B335" s="187"/>
      <c r="C335" s="190"/>
      <c r="D335" s="187"/>
      <c r="E335" s="57">
        <v>0</v>
      </c>
      <c r="F335" s="57">
        <v>37124.800000000003</v>
      </c>
      <c r="G335" s="57">
        <v>0</v>
      </c>
      <c r="H335" s="57">
        <v>0</v>
      </c>
      <c r="I335" s="57">
        <v>0</v>
      </c>
      <c r="J335" s="57">
        <v>0</v>
      </c>
      <c r="K335" s="67">
        <v>0</v>
      </c>
      <c r="L335" s="57">
        <v>37124.800000000003</v>
      </c>
      <c r="M335" s="59" t="s">
        <v>11</v>
      </c>
    </row>
    <row r="336" spans="1:13" ht="30" x14ac:dyDescent="0.25">
      <c r="A336" s="184"/>
      <c r="B336" s="187"/>
      <c r="C336" s="190"/>
      <c r="D336" s="187"/>
      <c r="E336" s="57">
        <v>0</v>
      </c>
      <c r="F336" s="57">
        <v>375</v>
      </c>
      <c r="G336" s="57">
        <v>0</v>
      </c>
      <c r="H336" s="57">
        <v>0</v>
      </c>
      <c r="I336" s="57">
        <v>0</v>
      </c>
      <c r="J336" s="57">
        <v>0</v>
      </c>
      <c r="K336" s="64">
        <v>0</v>
      </c>
      <c r="L336" s="57">
        <v>375</v>
      </c>
      <c r="M336" s="59" t="s">
        <v>14</v>
      </c>
    </row>
    <row r="337" spans="1:13" ht="30.75" thickBot="1" x14ac:dyDescent="0.3">
      <c r="A337" s="185"/>
      <c r="B337" s="188"/>
      <c r="C337" s="191"/>
      <c r="D337" s="188"/>
      <c r="E337" s="60">
        <v>0</v>
      </c>
      <c r="F337" s="60">
        <v>0</v>
      </c>
      <c r="G337" s="60">
        <v>0</v>
      </c>
      <c r="H337" s="60">
        <v>0</v>
      </c>
      <c r="I337" s="60">
        <v>0</v>
      </c>
      <c r="J337" s="60">
        <v>0</v>
      </c>
      <c r="K337" s="60">
        <v>0</v>
      </c>
      <c r="L337" s="60">
        <v>0</v>
      </c>
      <c r="M337" s="61" t="s">
        <v>101</v>
      </c>
    </row>
    <row r="338" spans="1:13" ht="22.9" customHeight="1" x14ac:dyDescent="0.25">
      <c r="A338" s="183">
        <v>8</v>
      </c>
      <c r="B338" s="186" t="s">
        <v>158</v>
      </c>
      <c r="C338" s="189" t="s">
        <v>169</v>
      </c>
      <c r="D338" s="192" t="s">
        <v>104</v>
      </c>
      <c r="E338" s="55">
        <v>0</v>
      </c>
      <c r="F338" s="55">
        <v>4243.3999999999996</v>
      </c>
      <c r="G338" s="55">
        <v>383.6</v>
      </c>
      <c r="H338" s="55">
        <v>4929.2</v>
      </c>
      <c r="I338" s="55">
        <v>2300</v>
      </c>
      <c r="J338" s="55">
        <v>1000</v>
      </c>
      <c r="K338" s="55">
        <v>0</v>
      </c>
      <c r="L338" s="55">
        <f>J338+I338+H338+G338+F338+E338</f>
        <v>12856.2</v>
      </c>
      <c r="M338" s="56" t="s">
        <v>98</v>
      </c>
    </row>
    <row r="339" spans="1:13" x14ac:dyDescent="0.25">
      <c r="A339" s="184"/>
      <c r="B339" s="187"/>
      <c r="C339" s="190"/>
      <c r="D339" s="187"/>
      <c r="E339" s="57"/>
      <c r="F339" s="57"/>
      <c r="G339" s="57"/>
      <c r="H339" s="57"/>
      <c r="I339" s="57"/>
      <c r="J339" s="57"/>
      <c r="K339" s="57"/>
      <c r="L339" s="57"/>
      <c r="M339" s="58" t="s">
        <v>99</v>
      </c>
    </row>
    <row r="340" spans="1:13" ht="31.9" customHeight="1" x14ac:dyDescent="0.25">
      <c r="A340" s="184"/>
      <c r="B340" s="187"/>
      <c r="C340" s="190"/>
      <c r="D340" s="187"/>
      <c r="E340" s="57">
        <v>0</v>
      </c>
      <c r="F340" s="57">
        <v>0</v>
      </c>
      <c r="G340" s="57">
        <v>0</v>
      </c>
      <c r="H340" s="57">
        <v>0</v>
      </c>
      <c r="I340" s="57">
        <v>0</v>
      </c>
      <c r="J340" s="57">
        <v>0</v>
      </c>
      <c r="K340" s="66">
        <v>0</v>
      </c>
      <c r="L340" s="57">
        <v>0</v>
      </c>
      <c r="M340" s="59" t="s">
        <v>100</v>
      </c>
    </row>
    <row r="341" spans="1:13" ht="16.899999999999999" customHeight="1" x14ac:dyDescent="0.25">
      <c r="A341" s="184"/>
      <c r="B341" s="187"/>
      <c r="C341" s="190"/>
      <c r="D341" s="187"/>
      <c r="E341" s="57">
        <v>0</v>
      </c>
      <c r="F341" s="57">
        <v>3094.6</v>
      </c>
      <c r="G341" s="57">
        <v>0</v>
      </c>
      <c r="H341" s="57">
        <v>0</v>
      </c>
      <c r="I341" s="57">
        <v>0</v>
      </c>
      <c r="J341" s="57">
        <v>0</v>
      </c>
      <c r="K341" s="67">
        <v>0</v>
      </c>
      <c r="L341" s="57">
        <v>3094.6</v>
      </c>
      <c r="M341" s="59" t="s">
        <v>11</v>
      </c>
    </row>
    <row r="342" spans="1:13" ht="30" x14ac:dyDescent="0.25">
      <c r="A342" s="184"/>
      <c r="B342" s="187"/>
      <c r="C342" s="190"/>
      <c r="D342" s="187"/>
      <c r="E342" s="57">
        <v>0</v>
      </c>
      <c r="F342" s="57">
        <v>1148.8</v>
      </c>
      <c r="G342" s="57">
        <v>383.6</v>
      </c>
      <c r="H342" s="57">
        <v>4929.2</v>
      </c>
      <c r="I342" s="57">
        <v>2300</v>
      </c>
      <c r="J342" s="57">
        <v>1000</v>
      </c>
      <c r="K342" s="64">
        <v>0</v>
      </c>
      <c r="L342" s="57">
        <f>J342+I342+H342+G342+F342+E342</f>
        <v>9761.6</v>
      </c>
      <c r="M342" s="59" t="s">
        <v>14</v>
      </c>
    </row>
    <row r="343" spans="1:13" ht="30.75" thickBot="1" x14ac:dyDescent="0.3">
      <c r="A343" s="185"/>
      <c r="B343" s="188"/>
      <c r="C343" s="191"/>
      <c r="D343" s="188"/>
      <c r="E343" s="60">
        <v>0</v>
      </c>
      <c r="F343" s="60">
        <v>0</v>
      </c>
      <c r="G343" s="60">
        <v>0</v>
      </c>
      <c r="H343" s="60">
        <v>0</v>
      </c>
      <c r="I343" s="60">
        <v>0</v>
      </c>
      <c r="J343" s="60">
        <v>0</v>
      </c>
      <c r="K343" s="60">
        <v>0</v>
      </c>
      <c r="L343" s="60">
        <v>0</v>
      </c>
      <c r="M343" s="61" t="s">
        <v>101</v>
      </c>
    </row>
    <row r="344" spans="1:13" ht="30" customHeight="1" x14ac:dyDescent="0.25">
      <c r="A344" s="183">
        <v>9</v>
      </c>
      <c r="B344" s="186" t="s">
        <v>159</v>
      </c>
      <c r="C344" s="189" t="s">
        <v>170</v>
      </c>
      <c r="D344" s="192" t="s">
        <v>104</v>
      </c>
      <c r="E344" s="55">
        <v>0</v>
      </c>
      <c r="F344" s="55">
        <v>0</v>
      </c>
      <c r="G344" s="55">
        <v>33412.6</v>
      </c>
      <c r="H344" s="55">
        <v>0</v>
      </c>
      <c r="I344" s="55">
        <v>0</v>
      </c>
      <c r="J344" s="55">
        <v>0</v>
      </c>
      <c r="K344" s="55">
        <v>0</v>
      </c>
      <c r="L344" s="55">
        <v>33412.6</v>
      </c>
      <c r="M344" s="56" t="s">
        <v>98</v>
      </c>
    </row>
    <row r="345" spans="1:13" ht="19.899999999999999" customHeight="1" x14ac:dyDescent="0.25">
      <c r="A345" s="184"/>
      <c r="B345" s="187"/>
      <c r="C345" s="190"/>
      <c r="D345" s="187"/>
      <c r="E345" s="57"/>
      <c r="F345" s="57"/>
      <c r="G345" s="57"/>
      <c r="H345" s="57"/>
      <c r="I345" s="57"/>
      <c r="J345" s="57"/>
      <c r="K345" s="57"/>
      <c r="L345" s="57"/>
      <c r="M345" s="58" t="s">
        <v>99</v>
      </c>
    </row>
    <row r="346" spans="1:13" ht="28.9" customHeight="1" x14ac:dyDescent="0.25">
      <c r="A346" s="184"/>
      <c r="B346" s="187"/>
      <c r="C346" s="190"/>
      <c r="D346" s="187"/>
      <c r="E346" s="57">
        <v>0</v>
      </c>
      <c r="F346" s="57">
        <v>0</v>
      </c>
      <c r="G346" s="57">
        <v>0</v>
      </c>
      <c r="H346" s="57">
        <v>0</v>
      </c>
      <c r="I346" s="57">
        <v>0</v>
      </c>
      <c r="J346" s="57">
        <v>0</v>
      </c>
      <c r="K346" s="66">
        <v>0</v>
      </c>
      <c r="L346" s="57">
        <v>0</v>
      </c>
      <c r="M346" s="59" t="s">
        <v>100</v>
      </c>
    </row>
    <row r="347" spans="1:13" ht="31.15" customHeight="1" x14ac:dyDescent="0.25">
      <c r="A347" s="184"/>
      <c r="B347" s="187"/>
      <c r="C347" s="190"/>
      <c r="D347" s="187"/>
      <c r="E347" s="57">
        <v>0</v>
      </c>
      <c r="F347" s="57">
        <v>0</v>
      </c>
      <c r="G347" s="57">
        <v>33078.5</v>
      </c>
      <c r="H347" s="57">
        <v>0</v>
      </c>
      <c r="I347" s="57">
        <v>0</v>
      </c>
      <c r="J347" s="57">
        <v>0</v>
      </c>
      <c r="K347" s="67">
        <v>0</v>
      </c>
      <c r="L347" s="57">
        <v>33078.5</v>
      </c>
      <c r="M347" s="59" t="s">
        <v>11</v>
      </c>
    </row>
    <row r="348" spans="1:13" ht="28.15" customHeight="1" x14ac:dyDescent="0.25">
      <c r="A348" s="184"/>
      <c r="B348" s="187"/>
      <c r="C348" s="190"/>
      <c r="D348" s="187"/>
      <c r="E348" s="57">
        <v>0</v>
      </c>
      <c r="F348" s="57">
        <v>0</v>
      </c>
      <c r="G348" s="57">
        <v>334.1</v>
      </c>
      <c r="H348" s="57">
        <v>0</v>
      </c>
      <c r="I348" s="57">
        <v>0</v>
      </c>
      <c r="J348" s="57">
        <v>0</v>
      </c>
      <c r="K348" s="64">
        <v>0</v>
      </c>
      <c r="L348" s="57">
        <v>334.1</v>
      </c>
      <c r="M348" s="59" t="s">
        <v>14</v>
      </c>
    </row>
    <row r="349" spans="1:13" ht="62.45" customHeight="1" thickBot="1" x14ac:dyDescent="0.3">
      <c r="A349" s="185"/>
      <c r="B349" s="188"/>
      <c r="C349" s="191"/>
      <c r="D349" s="188"/>
      <c r="E349" s="60">
        <v>0</v>
      </c>
      <c r="F349" s="60">
        <v>0</v>
      </c>
      <c r="G349" s="60">
        <v>0</v>
      </c>
      <c r="H349" s="60">
        <v>0</v>
      </c>
      <c r="I349" s="60">
        <v>0</v>
      </c>
      <c r="J349" s="60">
        <v>0</v>
      </c>
      <c r="K349" s="60">
        <v>0</v>
      </c>
      <c r="L349" s="60">
        <v>0</v>
      </c>
      <c r="M349" s="61" t="s">
        <v>101</v>
      </c>
    </row>
    <row r="350" spans="1:13" ht="30.6" customHeight="1" x14ac:dyDescent="0.25">
      <c r="A350" s="183">
        <v>10</v>
      </c>
      <c r="B350" s="186" t="s">
        <v>160</v>
      </c>
      <c r="C350" s="189" t="s">
        <v>169</v>
      </c>
      <c r="D350" s="192" t="s">
        <v>104</v>
      </c>
      <c r="E350" s="55">
        <v>0</v>
      </c>
      <c r="F350" s="55">
        <v>0</v>
      </c>
      <c r="G350" s="55">
        <v>0</v>
      </c>
      <c r="H350" s="55">
        <v>125000</v>
      </c>
      <c r="I350" s="55">
        <v>125000</v>
      </c>
      <c r="J350" s="55">
        <v>0</v>
      </c>
      <c r="K350" s="55">
        <v>0</v>
      </c>
      <c r="L350" s="55">
        <v>250000</v>
      </c>
      <c r="M350" s="56" t="s">
        <v>98</v>
      </c>
    </row>
    <row r="351" spans="1:13" ht="22.9" customHeight="1" x14ac:dyDescent="0.25">
      <c r="A351" s="184"/>
      <c r="B351" s="187"/>
      <c r="C351" s="190"/>
      <c r="D351" s="187"/>
      <c r="E351" s="57"/>
      <c r="F351" s="57"/>
      <c r="G351" s="57"/>
      <c r="H351" s="57"/>
      <c r="I351" s="57"/>
      <c r="J351" s="57"/>
      <c r="K351" s="57"/>
      <c r="L351" s="57"/>
      <c r="M351" s="58" t="s">
        <v>99</v>
      </c>
    </row>
    <row r="352" spans="1:13" ht="25.15" customHeight="1" x14ac:dyDescent="0.25">
      <c r="A352" s="184"/>
      <c r="B352" s="187"/>
      <c r="C352" s="190"/>
      <c r="D352" s="187"/>
      <c r="E352" s="57">
        <v>0</v>
      </c>
      <c r="F352" s="57">
        <v>0</v>
      </c>
      <c r="G352" s="57">
        <v>0</v>
      </c>
      <c r="H352" s="57">
        <v>0</v>
      </c>
      <c r="I352" s="57">
        <v>0</v>
      </c>
      <c r="J352" s="57">
        <v>0</v>
      </c>
      <c r="K352" s="66">
        <v>0</v>
      </c>
      <c r="L352" s="57">
        <v>0</v>
      </c>
      <c r="M352" s="63" t="s">
        <v>100</v>
      </c>
    </row>
    <row r="353" spans="1:13" ht="18.600000000000001" customHeight="1" x14ac:dyDescent="0.25">
      <c r="A353" s="184"/>
      <c r="B353" s="187"/>
      <c r="C353" s="190"/>
      <c r="D353" s="187"/>
      <c r="E353" s="57">
        <v>0</v>
      </c>
      <c r="F353" s="57">
        <v>0</v>
      </c>
      <c r="G353" s="57">
        <v>0</v>
      </c>
      <c r="H353" s="57">
        <v>125000</v>
      </c>
      <c r="I353" s="57">
        <v>125000</v>
      </c>
      <c r="J353" s="57">
        <v>0</v>
      </c>
      <c r="K353" s="67">
        <v>0</v>
      </c>
      <c r="L353" s="57">
        <v>250000</v>
      </c>
      <c r="M353" s="59" t="s">
        <v>11</v>
      </c>
    </row>
    <row r="354" spans="1:13" ht="19.149999999999999" customHeight="1" x14ac:dyDescent="0.25">
      <c r="A354" s="184"/>
      <c r="B354" s="187"/>
      <c r="C354" s="190"/>
      <c r="D354" s="187"/>
      <c r="E354" s="57">
        <v>0</v>
      </c>
      <c r="F354" s="57">
        <v>0</v>
      </c>
      <c r="G354" s="57">
        <v>0</v>
      </c>
      <c r="H354" s="57">
        <v>0</v>
      </c>
      <c r="I354" s="57">
        <v>0</v>
      </c>
      <c r="J354" s="57">
        <v>0</v>
      </c>
      <c r="K354" s="64">
        <v>0</v>
      </c>
      <c r="L354" s="57">
        <v>0</v>
      </c>
      <c r="M354" s="59" t="s">
        <v>14</v>
      </c>
    </row>
    <row r="355" spans="1:13" ht="30.75" thickBot="1" x14ac:dyDescent="0.3">
      <c r="A355" s="185"/>
      <c r="B355" s="188"/>
      <c r="C355" s="191"/>
      <c r="D355" s="188"/>
      <c r="E355" s="60">
        <v>0</v>
      </c>
      <c r="F355" s="60">
        <v>0</v>
      </c>
      <c r="G355" s="60">
        <v>0</v>
      </c>
      <c r="H355" s="60">
        <v>0</v>
      </c>
      <c r="I355" s="60">
        <v>0</v>
      </c>
      <c r="J355" s="60">
        <v>0</v>
      </c>
      <c r="K355" s="60">
        <v>0</v>
      </c>
      <c r="L355" s="60">
        <v>0</v>
      </c>
      <c r="M355" s="61" t="s">
        <v>101</v>
      </c>
    </row>
    <row r="356" spans="1:13" ht="20.45" customHeight="1" x14ac:dyDescent="0.25">
      <c r="A356" s="183">
        <v>11</v>
      </c>
      <c r="B356" s="186" t="s">
        <v>161</v>
      </c>
      <c r="C356" s="189" t="s">
        <v>169</v>
      </c>
      <c r="D356" s="192" t="s">
        <v>104</v>
      </c>
      <c r="E356" s="55">
        <v>0</v>
      </c>
      <c r="F356" s="55">
        <v>0</v>
      </c>
      <c r="G356" s="55">
        <v>0</v>
      </c>
      <c r="H356" s="55">
        <v>18880.5</v>
      </c>
      <c r="I356" s="55">
        <v>31119.5</v>
      </c>
      <c r="J356" s="55">
        <v>0</v>
      </c>
      <c r="K356" s="55">
        <v>0</v>
      </c>
      <c r="L356" s="55">
        <v>50000</v>
      </c>
      <c r="M356" s="56" t="s">
        <v>98</v>
      </c>
    </row>
    <row r="357" spans="1:13" x14ac:dyDescent="0.25">
      <c r="A357" s="184"/>
      <c r="B357" s="187"/>
      <c r="C357" s="190"/>
      <c r="D357" s="187"/>
      <c r="E357" s="57"/>
      <c r="F357" s="57"/>
      <c r="G357" s="57"/>
      <c r="H357" s="57"/>
      <c r="I357" s="57"/>
      <c r="J357" s="57"/>
      <c r="K357" s="57"/>
      <c r="L357" s="57"/>
      <c r="M357" s="58" t="s">
        <v>99</v>
      </c>
    </row>
    <row r="358" spans="1:13" ht="33" customHeight="1" x14ac:dyDescent="0.25">
      <c r="A358" s="184"/>
      <c r="B358" s="187"/>
      <c r="C358" s="190"/>
      <c r="D358" s="187"/>
      <c r="E358" s="57">
        <v>0</v>
      </c>
      <c r="F358" s="57">
        <v>0</v>
      </c>
      <c r="G358" s="57">
        <v>0</v>
      </c>
      <c r="H358" s="57">
        <v>0</v>
      </c>
      <c r="I358" s="57">
        <v>0</v>
      </c>
      <c r="J358" s="57">
        <v>0</v>
      </c>
      <c r="K358" s="66">
        <v>0</v>
      </c>
      <c r="L358" s="57">
        <v>0</v>
      </c>
      <c r="M358" s="59" t="s">
        <v>100</v>
      </c>
    </row>
    <row r="359" spans="1:13" ht="30" x14ac:dyDescent="0.25">
      <c r="A359" s="184"/>
      <c r="B359" s="187"/>
      <c r="C359" s="190"/>
      <c r="D359" s="187"/>
      <c r="E359" s="57">
        <v>0</v>
      </c>
      <c r="F359" s="57">
        <v>0</v>
      </c>
      <c r="G359" s="57">
        <v>0</v>
      </c>
      <c r="H359" s="57">
        <v>18880.5</v>
      </c>
      <c r="I359" s="57">
        <v>31119.5</v>
      </c>
      <c r="J359" s="57">
        <v>0</v>
      </c>
      <c r="K359" s="67">
        <v>0</v>
      </c>
      <c r="L359" s="57">
        <v>50000</v>
      </c>
      <c r="M359" s="59" t="s">
        <v>11</v>
      </c>
    </row>
    <row r="360" spans="1:13" ht="30" x14ac:dyDescent="0.25">
      <c r="A360" s="184"/>
      <c r="B360" s="187"/>
      <c r="C360" s="190"/>
      <c r="D360" s="187"/>
      <c r="E360" s="57">
        <v>0</v>
      </c>
      <c r="F360" s="57">
        <v>0</v>
      </c>
      <c r="G360" s="57">
        <v>0</v>
      </c>
      <c r="H360" s="57">
        <v>0</v>
      </c>
      <c r="I360" s="57">
        <v>0</v>
      </c>
      <c r="J360" s="57">
        <v>0</v>
      </c>
      <c r="K360" s="64">
        <v>0</v>
      </c>
      <c r="L360" s="57">
        <v>0</v>
      </c>
      <c r="M360" s="59" t="s">
        <v>14</v>
      </c>
    </row>
    <row r="361" spans="1:13" ht="30.75" thickBot="1" x14ac:dyDescent="0.3">
      <c r="A361" s="185"/>
      <c r="B361" s="188"/>
      <c r="C361" s="191"/>
      <c r="D361" s="188"/>
      <c r="E361" s="60">
        <v>0</v>
      </c>
      <c r="F361" s="60">
        <v>0</v>
      </c>
      <c r="G361" s="60">
        <v>0</v>
      </c>
      <c r="H361" s="60">
        <v>0</v>
      </c>
      <c r="I361" s="60">
        <v>0</v>
      </c>
      <c r="J361" s="60">
        <v>0</v>
      </c>
      <c r="K361" s="60">
        <v>0</v>
      </c>
      <c r="L361" s="60">
        <v>0</v>
      </c>
      <c r="M361" s="61" t="s">
        <v>101</v>
      </c>
    </row>
    <row r="362" spans="1:13" ht="21" customHeight="1" x14ac:dyDescent="0.25">
      <c r="A362" s="183">
        <v>12</v>
      </c>
      <c r="B362" s="186" t="s">
        <v>162</v>
      </c>
      <c r="C362" s="189" t="s">
        <v>169</v>
      </c>
      <c r="D362" s="192" t="s">
        <v>104</v>
      </c>
      <c r="E362" s="55">
        <v>0</v>
      </c>
      <c r="F362" s="55">
        <v>0</v>
      </c>
      <c r="G362" s="55">
        <v>0</v>
      </c>
      <c r="H362" s="55">
        <v>0</v>
      </c>
      <c r="I362" s="55">
        <v>70000</v>
      </c>
      <c r="J362" s="55">
        <v>0</v>
      </c>
      <c r="K362" s="55">
        <v>0</v>
      </c>
      <c r="L362" s="55">
        <v>70000</v>
      </c>
      <c r="M362" s="56" t="s">
        <v>98</v>
      </c>
    </row>
    <row r="363" spans="1:13" ht="21" customHeight="1" x14ac:dyDescent="0.25">
      <c r="A363" s="184"/>
      <c r="B363" s="187"/>
      <c r="C363" s="190"/>
      <c r="D363" s="187"/>
      <c r="E363" s="57"/>
      <c r="F363" s="57"/>
      <c r="G363" s="57"/>
      <c r="H363" s="57"/>
      <c r="I363" s="57"/>
      <c r="J363" s="57"/>
      <c r="K363" s="57"/>
      <c r="L363" s="57"/>
      <c r="M363" s="58" t="s">
        <v>99</v>
      </c>
    </row>
    <row r="364" spans="1:13" ht="31.15" customHeight="1" x14ac:dyDescent="0.25">
      <c r="A364" s="184"/>
      <c r="B364" s="187"/>
      <c r="C364" s="190"/>
      <c r="D364" s="187"/>
      <c r="E364" s="57">
        <v>0</v>
      </c>
      <c r="F364" s="57">
        <v>0</v>
      </c>
      <c r="G364" s="57">
        <v>0</v>
      </c>
      <c r="H364" s="57">
        <v>0</v>
      </c>
      <c r="I364" s="57">
        <v>0</v>
      </c>
      <c r="J364" s="57">
        <v>0</v>
      </c>
      <c r="K364" s="66">
        <v>0</v>
      </c>
      <c r="L364" s="57">
        <v>0</v>
      </c>
      <c r="M364" s="59" t="s">
        <v>100</v>
      </c>
    </row>
    <row r="365" spans="1:13" ht="30" x14ac:dyDescent="0.25">
      <c r="A365" s="184"/>
      <c r="B365" s="187"/>
      <c r="C365" s="190"/>
      <c r="D365" s="187"/>
      <c r="E365" s="57">
        <v>0</v>
      </c>
      <c r="F365" s="57">
        <v>0</v>
      </c>
      <c r="G365" s="57">
        <v>0</v>
      </c>
      <c r="H365" s="57">
        <v>0</v>
      </c>
      <c r="I365" s="57">
        <v>70000</v>
      </c>
      <c r="J365" s="57">
        <v>0</v>
      </c>
      <c r="K365" s="67">
        <v>0</v>
      </c>
      <c r="L365" s="57">
        <v>70000</v>
      </c>
      <c r="M365" s="59" t="s">
        <v>11</v>
      </c>
    </row>
    <row r="366" spans="1:13" ht="30" x14ac:dyDescent="0.25">
      <c r="A366" s="184"/>
      <c r="B366" s="187"/>
      <c r="C366" s="190"/>
      <c r="D366" s="187"/>
      <c r="E366" s="57">
        <v>0</v>
      </c>
      <c r="F366" s="57">
        <v>0</v>
      </c>
      <c r="G366" s="57">
        <v>0</v>
      </c>
      <c r="H366" s="57">
        <v>0</v>
      </c>
      <c r="I366" s="57">
        <v>0</v>
      </c>
      <c r="J366" s="57">
        <v>0</v>
      </c>
      <c r="K366" s="64">
        <v>0</v>
      </c>
      <c r="L366" s="57">
        <v>0</v>
      </c>
      <c r="M366" s="59" t="s">
        <v>14</v>
      </c>
    </row>
    <row r="367" spans="1:13" ht="42.6" customHeight="1" thickBot="1" x14ac:dyDescent="0.3">
      <c r="A367" s="185"/>
      <c r="B367" s="188"/>
      <c r="C367" s="191"/>
      <c r="D367" s="188"/>
      <c r="E367" s="60">
        <v>0</v>
      </c>
      <c r="F367" s="60">
        <v>0</v>
      </c>
      <c r="G367" s="60">
        <v>0</v>
      </c>
      <c r="H367" s="60">
        <v>0</v>
      </c>
      <c r="I367" s="60">
        <v>0</v>
      </c>
      <c r="J367" s="60">
        <v>0</v>
      </c>
      <c r="K367" s="60">
        <v>0</v>
      </c>
      <c r="L367" s="60">
        <v>0</v>
      </c>
      <c r="M367" s="61" t="s">
        <v>101</v>
      </c>
    </row>
    <row r="368" spans="1:13" ht="23.45" customHeight="1" x14ac:dyDescent="0.25">
      <c r="A368" s="183">
        <v>13</v>
      </c>
      <c r="B368" s="186" t="s">
        <v>163</v>
      </c>
      <c r="C368" s="189" t="s">
        <v>169</v>
      </c>
      <c r="D368" s="192" t="s">
        <v>104</v>
      </c>
      <c r="E368" s="55">
        <v>0</v>
      </c>
      <c r="F368" s="55">
        <v>0</v>
      </c>
      <c r="G368" s="55">
        <v>0</v>
      </c>
      <c r="H368" s="93">
        <v>8303.18</v>
      </c>
      <c r="I368" s="55">
        <v>0</v>
      </c>
      <c r="J368" s="55">
        <v>0</v>
      </c>
      <c r="K368" s="55">
        <v>0</v>
      </c>
      <c r="L368" s="93">
        <v>8303.18</v>
      </c>
      <c r="M368" s="56" t="s">
        <v>98</v>
      </c>
    </row>
    <row r="369" spans="1:13" ht="21.6" customHeight="1" x14ac:dyDescent="0.25">
      <c r="A369" s="184"/>
      <c r="B369" s="187"/>
      <c r="C369" s="190"/>
      <c r="D369" s="187"/>
      <c r="E369" s="57"/>
      <c r="F369" s="57"/>
      <c r="G369" s="57"/>
      <c r="H369" s="80"/>
      <c r="I369" s="57"/>
      <c r="J369" s="57"/>
      <c r="K369" s="57"/>
      <c r="L369" s="80"/>
      <c r="M369" s="58" t="s">
        <v>99</v>
      </c>
    </row>
    <row r="370" spans="1:13" ht="30.6" customHeight="1" x14ac:dyDescent="0.25">
      <c r="A370" s="184"/>
      <c r="B370" s="187"/>
      <c r="C370" s="190"/>
      <c r="D370" s="187"/>
      <c r="E370" s="57">
        <v>0</v>
      </c>
      <c r="F370" s="57">
        <v>0</v>
      </c>
      <c r="G370" s="57">
        <v>0</v>
      </c>
      <c r="H370" s="80">
        <v>0</v>
      </c>
      <c r="I370" s="57">
        <v>0</v>
      </c>
      <c r="J370" s="57">
        <v>0</v>
      </c>
      <c r="K370" s="66">
        <v>0</v>
      </c>
      <c r="L370" s="80">
        <v>0</v>
      </c>
      <c r="M370" s="59" t="s">
        <v>100</v>
      </c>
    </row>
    <row r="371" spans="1:13" ht="31.15" customHeight="1" x14ac:dyDescent="0.25">
      <c r="A371" s="184"/>
      <c r="B371" s="187"/>
      <c r="C371" s="190"/>
      <c r="D371" s="187"/>
      <c r="E371" s="57">
        <v>0</v>
      </c>
      <c r="F371" s="57">
        <v>0</v>
      </c>
      <c r="G371" s="57">
        <v>0</v>
      </c>
      <c r="H371" s="80">
        <v>8206.4</v>
      </c>
      <c r="I371" s="57">
        <v>0</v>
      </c>
      <c r="J371" s="57">
        <v>0</v>
      </c>
      <c r="K371" s="67">
        <v>0</v>
      </c>
      <c r="L371" s="80">
        <v>8206.4</v>
      </c>
      <c r="M371" s="59" t="s">
        <v>11</v>
      </c>
    </row>
    <row r="372" spans="1:13" ht="29.45" customHeight="1" x14ac:dyDescent="0.25">
      <c r="A372" s="184"/>
      <c r="B372" s="187"/>
      <c r="C372" s="190"/>
      <c r="D372" s="187"/>
      <c r="E372" s="57">
        <v>0</v>
      </c>
      <c r="F372" s="57">
        <v>0</v>
      </c>
      <c r="G372" s="57">
        <v>0</v>
      </c>
      <c r="H372" s="80">
        <v>96.78</v>
      </c>
      <c r="I372" s="57">
        <v>0</v>
      </c>
      <c r="J372" s="57">
        <v>0</v>
      </c>
      <c r="K372" s="64">
        <v>0</v>
      </c>
      <c r="L372" s="80">
        <v>96.78</v>
      </c>
      <c r="M372" s="59" t="s">
        <v>14</v>
      </c>
    </row>
    <row r="373" spans="1:13" ht="30" customHeight="1" thickBot="1" x14ac:dyDescent="0.3">
      <c r="A373" s="185"/>
      <c r="B373" s="188"/>
      <c r="C373" s="191"/>
      <c r="D373" s="188"/>
      <c r="E373" s="60">
        <v>0</v>
      </c>
      <c r="F373" s="60">
        <v>0</v>
      </c>
      <c r="G373" s="60">
        <v>0</v>
      </c>
      <c r="H373" s="86">
        <v>0</v>
      </c>
      <c r="I373" s="60">
        <v>0</v>
      </c>
      <c r="J373" s="60">
        <v>0</v>
      </c>
      <c r="K373" s="60">
        <v>0</v>
      </c>
      <c r="L373" s="86">
        <v>0</v>
      </c>
      <c r="M373" s="61" t="s">
        <v>101</v>
      </c>
    </row>
    <row r="374" spans="1:13" ht="22.15" customHeight="1" x14ac:dyDescent="0.25">
      <c r="A374" s="210">
        <v>14</v>
      </c>
      <c r="B374" s="213" t="s">
        <v>168</v>
      </c>
      <c r="C374" s="189" t="s">
        <v>169</v>
      </c>
      <c r="D374" s="216" t="s">
        <v>104</v>
      </c>
      <c r="E374" s="80">
        <v>0</v>
      </c>
      <c r="F374" s="80">
        <v>0</v>
      </c>
      <c r="G374" s="80">
        <v>0</v>
      </c>
      <c r="H374" s="85">
        <v>2662.52</v>
      </c>
      <c r="I374" s="80">
        <v>0</v>
      </c>
      <c r="J374" s="80">
        <v>0</v>
      </c>
      <c r="K374" s="55">
        <v>0</v>
      </c>
      <c r="L374" s="81">
        <v>2662.52</v>
      </c>
      <c r="M374" s="56" t="s">
        <v>98</v>
      </c>
    </row>
    <row r="375" spans="1:13" ht="24" customHeight="1" x14ac:dyDescent="0.25">
      <c r="A375" s="211"/>
      <c r="B375" s="214"/>
      <c r="C375" s="190"/>
      <c r="D375" s="217"/>
      <c r="E375" s="80"/>
      <c r="F375" s="80"/>
      <c r="G375" s="80"/>
      <c r="H375" s="80"/>
      <c r="I375" s="80"/>
      <c r="J375" s="80"/>
      <c r="K375" s="57"/>
      <c r="L375" s="81"/>
      <c r="M375" s="58" t="s">
        <v>99</v>
      </c>
    </row>
    <row r="376" spans="1:13" ht="30" x14ac:dyDescent="0.25">
      <c r="A376" s="211"/>
      <c r="B376" s="214"/>
      <c r="C376" s="190"/>
      <c r="D376" s="217"/>
      <c r="E376" s="80">
        <v>0</v>
      </c>
      <c r="F376" s="80">
        <v>0</v>
      </c>
      <c r="G376" s="80">
        <v>0</v>
      </c>
      <c r="H376" s="80">
        <v>0</v>
      </c>
      <c r="I376" s="80">
        <v>0</v>
      </c>
      <c r="J376" s="80">
        <v>0</v>
      </c>
      <c r="K376" s="66">
        <v>0</v>
      </c>
      <c r="L376" s="81">
        <v>0</v>
      </c>
      <c r="M376" s="59" t="s">
        <v>100</v>
      </c>
    </row>
    <row r="377" spans="1:13" ht="30" x14ac:dyDescent="0.25">
      <c r="A377" s="211"/>
      <c r="B377" s="214"/>
      <c r="C377" s="190"/>
      <c r="D377" s="217"/>
      <c r="E377" s="80">
        <v>0</v>
      </c>
      <c r="F377" s="80">
        <v>0</v>
      </c>
      <c r="G377" s="80">
        <v>0</v>
      </c>
      <c r="H377" s="87">
        <v>2635.92</v>
      </c>
      <c r="I377" s="80">
        <v>0</v>
      </c>
      <c r="J377" s="80">
        <v>0</v>
      </c>
      <c r="K377" s="67">
        <v>0</v>
      </c>
      <c r="L377" s="81">
        <v>2635.92</v>
      </c>
      <c r="M377" s="59" t="s">
        <v>11</v>
      </c>
    </row>
    <row r="378" spans="1:13" ht="30" x14ac:dyDescent="0.25">
      <c r="A378" s="211"/>
      <c r="B378" s="214"/>
      <c r="C378" s="190"/>
      <c r="D378" s="217"/>
      <c r="E378" s="80">
        <v>0</v>
      </c>
      <c r="F378" s="80">
        <v>0</v>
      </c>
      <c r="G378" s="80">
        <v>0</v>
      </c>
      <c r="H378" s="87">
        <v>26.6</v>
      </c>
      <c r="I378" s="80">
        <v>0</v>
      </c>
      <c r="J378" s="80">
        <v>0</v>
      </c>
      <c r="K378" s="64">
        <v>0</v>
      </c>
      <c r="L378" s="81">
        <v>26.6</v>
      </c>
      <c r="M378" s="59" t="s">
        <v>14</v>
      </c>
    </row>
    <row r="379" spans="1:13" ht="30.75" thickBot="1" x14ac:dyDescent="0.3">
      <c r="A379" s="212"/>
      <c r="B379" s="215"/>
      <c r="C379" s="191"/>
      <c r="D379" s="218"/>
      <c r="E379" s="80">
        <v>0</v>
      </c>
      <c r="F379" s="80">
        <v>0</v>
      </c>
      <c r="G379" s="80">
        <v>0</v>
      </c>
      <c r="H379" s="80">
        <v>0</v>
      </c>
      <c r="I379" s="80">
        <v>0</v>
      </c>
      <c r="J379" s="80">
        <v>0</v>
      </c>
      <c r="K379" s="60">
        <v>0</v>
      </c>
      <c r="L379" s="81">
        <v>0</v>
      </c>
      <c r="M379" s="61" t="s">
        <v>101</v>
      </c>
    </row>
    <row r="380" spans="1:13" ht="18.600000000000001" customHeight="1" thickBot="1" x14ac:dyDescent="0.3">
      <c r="A380" s="193" t="s">
        <v>103</v>
      </c>
      <c r="B380" s="193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</row>
    <row r="381" spans="1:13" x14ac:dyDescent="0.25">
      <c r="A381" s="183"/>
      <c r="B381" s="186" t="s">
        <v>165</v>
      </c>
      <c r="C381" s="189" t="s">
        <v>169</v>
      </c>
      <c r="D381" s="192" t="s">
        <v>105</v>
      </c>
      <c r="E381" s="55">
        <v>577</v>
      </c>
      <c r="F381" s="55">
        <v>4766</v>
      </c>
      <c r="G381" s="55">
        <v>0</v>
      </c>
      <c r="H381" s="55">
        <v>0</v>
      </c>
      <c r="I381" s="55">
        <v>0</v>
      </c>
      <c r="J381" s="55">
        <v>0</v>
      </c>
      <c r="K381" s="55">
        <v>0</v>
      </c>
      <c r="L381" s="55">
        <v>5343</v>
      </c>
      <c r="M381" s="56" t="s">
        <v>98</v>
      </c>
    </row>
    <row r="382" spans="1:13" x14ac:dyDescent="0.25">
      <c r="A382" s="184"/>
      <c r="B382" s="187"/>
      <c r="C382" s="190"/>
      <c r="D382" s="187"/>
      <c r="E382" s="57"/>
      <c r="F382" s="57"/>
      <c r="G382" s="57"/>
      <c r="H382" s="57"/>
      <c r="I382" s="57"/>
      <c r="J382" s="57"/>
      <c r="K382" s="57"/>
      <c r="L382" s="57"/>
      <c r="M382" s="58" t="s">
        <v>99</v>
      </c>
    </row>
    <row r="383" spans="1:13" ht="30" x14ac:dyDescent="0.25">
      <c r="A383" s="184"/>
      <c r="B383" s="187"/>
      <c r="C383" s="190"/>
      <c r="D383" s="187"/>
      <c r="E383" s="57">
        <v>0</v>
      </c>
      <c r="F383" s="57">
        <v>0</v>
      </c>
      <c r="G383" s="57">
        <v>0</v>
      </c>
      <c r="H383" s="57">
        <v>0</v>
      </c>
      <c r="I383" s="57">
        <v>0</v>
      </c>
      <c r="J383" s="57">
        <v>0</v>
      </c>
      <c r="K383" s="66">
        <v>0</v>
      </c>
      <c r="L383" s="57">
        <v>0</v>
      </c>
      <c r="M383" s="59" t="s">
        <v>100</v>
      </c>
    </row>
    <row r="384" spans="1:13" ht="30" x14ac:dyDescent="0.25">
      <c r="A384" s="184"/>
      <c r="B384" s="187"/>
      <c r="C384" s="190"/>
      <c r="D384" s="187"/>
      <c r="E384" s="57">
        <v>0</v>
      </c>
      <c r="F384" s="57">
        <v>2020.3</v>
      </c>
      <c r="G384" s="57">
        <v>0</v>
      </c>
      <c r="H384" s="57">
        <v>0</v>
      </c>
      <c r="I384" s="57">
        <v>0</v>
      </c>
      <c r="J384" s="57">
        <v>0</v>
      </c>
      <c r="K384" s="67">
        <v>0</v>
      </c>
      <c r="L384" s="57">
        <v>2020.3</v>
      </c>
      <c r="M384" s="59" t="s">
        <v>11</v>
      </c>
    </row>
    <row r="385" spans="1:13" ht="30" x14ac:dyDescent="0.25">
      <c r="A385" s="184"/>
      <c r="B385" s="187"/>
      <c r="C385" s="190"/>
      <c r="D385" s="187"/>
      <c r="E385" s="57">
        <v>577</v>
      </c>
      <c r="F385" s="57">
        <v>2745.7</v>
      </c>
      <c r="G385" s="57">
        <v>0</v>
      </c>
      <c r="H385" s="57">
        <v>0</v>
      </c>
      <c r="I385" s="57">
        <v>0</v>
      </c>
      <c r="J385" s="57">
        <v>0</v>
      </c>
      <c r="K385" s="64">
        <v>0</v>
      </c>
      <c r="L385" s="57">
        <v>3322.7</v>
      </c>
      <c r="M385" s="59" t="s">
        <v>14</v>
      </c>
    </row>
    <row r="386" spans="1:13" ht="30.75" thickBot="1" x14ac:dyDescent="0.3">
      <c r="A386" s="185"/>
      <c r="B386" s="188"/>
      <c r="C386" s="191"/>
      <c r="D386" s="188"/>
      <c r="E386" s="60">
        <v>0</v>
      </c>
      <c r="F386" s="60">
        <v>0</v>
      </c>
      <c r="G386" s="60">
        <v>0</v>
      </c>
      <c r="H386" s="60">
        <v>0</v>
      </c>
      <c r="I386" s="60">
        <v>0</v>
      </c>
      <c r="J386" s="60">
        <v>0</v>
      </c>
      <c r="K386" s="60">
        <v>0</v>
      </c>
      <c r="L386" s="60">
        <v>0</v>
      </c>
      <c r="M386" s="61" t="s">
        <v>101</v>
      </c>
    </row>
    <row r="387" spans="1:13" x14ac:dyDescent="0.25">
      <c r="A387" s="183"/>
      <c r="B387" s="186" t="s">
        <v>164</v>
      </c>
      <c r="C387" s="189" t="s">
        <v>169</v>
      </c>
      <c r="D387" s="192" t="s">
        <v>105</v>
      </c>
      <c r="E387" s="55">
        <v>577</v>
      </c>
      <c r="F387" s="55">
        <v>0</v>
      </c>
      <c r="G387" s="55">
        <v>0</v>
      </c>
      <c r="H387" s="55">
        <v>0</v>
      </c>
      <c r="I387" s="55">
        <v>0</v>
      </c>
      <c r="J387" s="55">
        <v>0</v>
      </c>
      <c r="K387" s="55">
        <v>0</v>
      </c>
      <c r="L387" s="55">
        <v>577</v>
      </c>
      <c r="M387" s="56" t="s">
        <v>98</v>
      </c>
    </row>
    <row r="388" spans="1:13" x14ac:dyDescent="0.25">
      <c r="A388" s="184"/>
      <c r="B388" s="187"/>
      <c r="C388" s="190"/>
      <c r="D388" s="187"/>
      <c r="E388" s="57"/>
      <c r="F388" s="57"/>
      <c r="G388" s="57"/>
      <c r="H388" s="57"/>
      <c r="I388" s="57"/>
      <c r="J388" s="57"/>
      <c r="K388" s="57"/>
      <c r="L388" s="57"/>
      <c r="M388" s="58" t="s">
        <v>99</v>
      </c>
    </row>
    <row r="389" spans="1:13" ht="30" x14ac:dyDescent="0.25">
      <c r="A389" s="184"/>
      <c r="B389" s="187"/>
      <c r="C389" s="190"/>
      <c r="D389" s="187"/>
      <c r="E389" s="57">
        <v>0</v>
      </c>
      <c r="F389" s="57">
        <v>0</v>
      </c>
      <c r="G389" s="57">
        <v>0</v>
      </c>
      <c r="H389" s="57">
        <v>0</v>
      </c>
      <c r="I389" s="57">
        <v>0</v>
      </c>
      <c r="J389" s="57">
        <v>0</v>
      </c>
      <c r="K389" s="66">
        <v>0</v>
      </c>
      <c r="L389" s="57">
        <v>0</v>
      </c>
      <c r="M389" s="59" t="s">
        <v>100</v>
      </c>
    </row>
    <row r="390" spans="1:13" ht="30" x14ac:dyDescent="0.25">
      <c r="A390" s="184"/>
      <c r="B390" s="187"/>
      <c r="C390" s="190"/>
      <c r="D390" s="187"/>
      <c r="E390" s="57">
        <v>0</v>
      </c>
      <c r="F390" s="57">
        <v>0</v>
      </c>
      <c r="G390" s="57">
        <v>0</v>
      </c>
      <c r="H390" s="57">
        <v>0</v>
      </c>
      <c r="I390" s="57">
        <v>0</v>
      </c>
      <c r="J390" s="57">
        <v>0</v>
      </c>
      <c r="K390" s="67">
        <v>0</v>
      </c>
      <c r="L390" s="57">
        <v>0</v>
      </c>
      <c r="M390" s="59" t="s">
        <v>11</v>
      </c>
    </row>
    <row r="391" spans="1:13" ht="30" x14ac:dyDescent="0.25">
      <c r="A391" s="184"/>
      <c r="B391" s="187"/>
      <c r="C391" s="190"/>
      <c r="D391" s="187"/>
      <c r="E391" s="57">
        <v>577</v>
      </c>
      <c r="F391" s="57">
        <v>0</v>
      </c>
      <c r="G391" s="57">
        <v>0</v>
      </c>
      <c r="H391" s="57">
        <v>0</v>
      </c>
      <c r="I391" s="57">
        <v>0</v>
      </c>
      <c r="J391" s="57">
        <v>0</v>
      </c>
      <c r="K391" s="64">
        <v>0</v>
      </c>
      <c r="L391" s="57">
        <v>577</v>
      </c>
      <c r="M391" s="59" t="s">
        <v>14</v>
      </c>
    </row>
    <row r="392" spans="1:13" ht="33.6" customHeight="1" thickBot="1" x14ac:dyDescent="0.3">
      <c r="A392" s="185"/>
      <c r="B392" s="188"/>
      <c r="C392" s="191"/>
      <c r="D392" s="188"/>
      <c r="E392" s="60">
        <v>0</v>
      </c>
      <c r="F392" s="60">
        <v>0</v>
      </c>
      <c r="G392" s="60">
        <v>0</v>
      </c>
      <c r="H392" s="60">
        <v>0</v>
      </c>
      <c r="I392" s="60">
        <v>0</v>
      </c>
      <c r="J392" s="60">
        <v>0</v>
      </c>
      <c r="K392" s="60">
        <v>0</v>
      </c>
      <c r="L392" s="60">
        <v>0</v>
      </c>
      <c r="M392" s="61" t="s">
        <v>101</v>
      </c>
    </row>
    <row r="393" spans="1:13" x14ac:dyDescent="0.25">
      <c r="A393" s="183"/>
      <c r="B393" s="186" t="s">
        <v>55</v>
      </c>
      <c r="C393" s="189" t="s">
        <v>169</v>
      </c>
      <c r="D393" s="192" t="s">
        <v>106</v>
      </c>
      <c r="E393" s="55">
        <v>0</v>
      </c>
      <c r="F393" s="55">
        <v>2745.7</v>
      </c>
      <c r="G393" s="55">
        <v>0</v>
      </c>
      <c r="H393" s="55">
        <v>0</v>
      </c>
      <c r="I393" s="55">
        <v>0</v>
      </c>
      <c r="J393" s="55">
        <v>0</v>
      </c>
      <c r="K393" s="55">
        <v>0</v>
      </c>
      <c r="L393" s="55">
        <v>2745.7</v>
      </c>
      <c r="M393" s="56" t="s">
        <v>98</v>
      </c>
    </row>
    <row r="394" spans="1:13" x14ac:dyDescent="0.25">
      <c r="A394" s="184"/>
      <c r="B394" s="187"/>
      <c r="C394" s="190"/>
      <c r="D394" s="187"/>
      <c r="E394" s="57"/>
      <c r="F394" s="57"/>
      <c r="G394" s="57"/>
      <c r="H394" s="57"/>
      <c r="I394" s="57"/>
      <c r="J394" s="57"/>
      <c r="K394" s="57"/>
      <c r="L394" s="57"/>
      <c r="M394" s="58" t="s">
        <v>99</v>
      </c>
    </row>
    <row r="395" spans="1:13" ht="30" x14ac:dyDescent="0.25">
      <c r="A395" s="184"/>
      <c r="B395" s="187"/>
      <c r="C395" s="190"/>
      <c r="D395" s="187"/>
      <c r="E395" s="57">
        <v>0</v>
      </c>
      <c r="F395" s="57">
        <v>0</v>
      </c>
      <c r="G395" s="57">
        <v>0</v>
      </c>
      <c r="H395" s="57">
        <v>0</v>
      </c>
      <c r="I395" s="57">
        <v>0</v>
      </c>
      <c r="J395" s="57">
        <v>0</v>
      </c>
      <c r="K395" s="66">
        <v>0</v>
      </c>
      <c r="L395" s="57">
        <v>0</v>
      </c>
      <c r="M395" s="59" t="s">
        <v>100</v>
      </c>
    </row>
    <row r="396" spans="1:13" ht="30" x14ac:dyDescent="0.25">
      <c r="A396" s="184"/>
      <c r="B396" s="187"/>
      <c r="C396" s="190"/>
      <c r="D396" s="187"/>
      <c r="E396" s="57">
        <v>0</v>
      </c>
      <c r="F396" s="57">
        <v>0</v>
      </c>
      <c r="G396" s="57">
        <v>0</v>
      </c>
      <c r="H396" s="57">
        <v>0</v>
      </c>
      <c r="I396" s="57">
        <v>0</v>
      </c>
      <c r="J396" s="57">
        <v>0</v>
      </c>
      <c r="K396" s="67">
        <v>0</v>
      </c>
      <c r="L396" s="57">
        <v>0</v>
      </c>
      <c r="M396" s="59" t="s">
        <v>11</v>
      </c>
    </row>
    <row r="397" spans="1:13" ht="30" x14ac:dyDescent="0.25">
      <c r="A397" s="184"/>
      <c r="B397" s="187"/>
      <c r="C397" s="190"/>
      <c r="D397" s="187"/>
      <c r="E397" s="57">
        <v>0</v>
      </c>
      <c r="F397" s="57">
        <v>2745.7</v>
      </c>
      <c r="G397" s="57">
        <v>0</v>
      </c>
      <c r="H397" s="57">
        <v>0</v>
      </c>
      <c r="I397" s="57">
        <v>0</v>
      </c>
      <c r="J397" s="57">
        <v>0</v>
      </c>
      <c r="K397" s="64">
        <v>0</v>
      </c>
      <c r="L397" s="57">
        <v>2745.7</v>
      </c>
      <c r="M397" s="59" t="s">
        <v>14</v>
      </c>
    </row>
    <row r="398" spans="1:13" ht="30.75" thickBot="1" x14ac:dyDescent="0.3">
      <c r="A398" s="185"/>
      <c r="B398" s="188"/>
      <c r="C398" s="191"/>
      <c r="D398" s="188"/>
      <c r="E398" s="60">
        <v>0</v>
      </c>
      <c r="F398" s="60">
        <v>0</v>
      </c>
      <c r="G398" s="60">
        <v>0</v>
      </c>
      <c r="H398" s="60">
        <v>0</v>
      </c>
      <c r="I398" s="60">
        <v>0</v>
      </c>
      <c r="J398" s="60">
        <v>0</v>
      </c>
      <c r="K398" s="60">
        <v>0</v>
      </c>
      <c r="L398" s="60">
        <v>0</v>
      </c>
      <c r="M398" s="61" t="s">
        <v>101</v>
      </c>
    </row>
    <row r="399" spans="1:13" ht="35.450000000000003" customHeight="1" x14ac:dyDescent="0.25">
      <c r="A399" s="183"/>
      <c r="B399" s="186" t="s">
        <v>56</v>
      </c>
      <c r="C399" s="189" t="s">
        <v>169</v>
      </c>
      <c r="D399" s="192" t="s">
        <v>105</v>
      </c>
      <c r="E399" s="55">
        <v>0</v>
      </c>
      <c r="F399" s="55">
        <v>2020.3</v>
      </c>
      <c r="G399" s="55">
        <v>0</v>
      </c>
      <c r="H399" s="55">
        <v>0</v>
      </c>
      <c r="I399" s="55">
        <v>0</v>
      </c>
      <c r="J399" s="55">
        <v>0</v>
      </c>
      <c r="K399" s="55">
        <v>0</v>
      </c>
      <c r="L399" s="55">
        <v>2020.3</v>
      </c>
      <c r="M399" s="56" t="s">
        <v>98</v>
      </c>
    </row>
    <row r="400" spans="1:13" ht="27" customHeight="1" x14ac:dyDescent="0.25">
      <c r="A400" s="184"/>
      <c r="B400" s="187"/>
      <c r="C400" s="190"/>
      <c r="D400" s="187"/>
      <c r="E400" s="57"/>
      <c r="F400" s="57"/>
      <c r="G400" s="57"/>
      <c r="H400" s="57"/>
      <c r="I400" s="57"/>
      <c r="J400" s="57"/>
      <c r="K400" s="57"/>
      <c r="L400" s="57"/>
      <c r="M400" s="58" t="s">
        <v>99</v>
      </c>
    </row>
    <row r="401" spans="1:13" ht="28.15" customHeight="1" x14ac:dyDescent="0.25">
      <c r="A401" s="184"/>
      <c r="B401" s="187"/>
      <c r="C401" s="190"/>
      <c r="D401" s="187"/>
      <c r="E401" s="57">
        <v>0</v>
      </c>
      <c r="F401" s="57">
        <v>0</v>
      </c>
      <c r="G401" s="57">
        <v>0</v>
      </c>
      <c r="H401" s="57">
        <v>0</v>
      </c>
      <c r="I401" s="57">
        <v>0</v>
      </c>
      <c r="J401" s="57">
        <v>0</v>
      </c>
      <c r="K401" s="66">
        <v>0</v>
      </c>
      <c r="L401" s="57">
        <v>0</v>
      </c>
      <c r="M401" s="59" t="s">
        <v>100</v>
      </c>
    </row>
    <row r="402" spans="1:13" ht="31.9" customHeight="1" x14ac:dyDescent="0.25">
      <c r="A402" s="184"/>
      <c r="B402" s="187"/>
      <c r="C402" s="190"/>
      <c r="D402" s="187"/>
      <c r="E402" s="57">
        <v>0</v>
      </c>
      <c r="F402" s="57">
        <v>2020.3</v>
      </c>
      <c r="G402" s="57">
        <v>0</v>
      </c>
      <c r="H402" s="57">
        <v>0</v>
      </c>
      <c r="I402" s="57">
        <v>0</v>
      </c>
      <c r="J402" s="57">
        <v>0</v>
      </c>
      <c r="K402" s="67">
        <v>0</v>
      </c>
      <c r="L402" s="57">
        <v>2020.3</v>
      </c>
      <c r="M402" s="59" t="s">
        <v>11</v>
      </c>
    </row>
    <row r="403" spans="1:13" ht="30" x14ac:dyDescent="0.25">
      <c r="A403" s="184"/>
      <c r="B403" s="187"/>
      <c r="C403" s="190"/>
      <c r="D403" s="187"/>
      <c r="E403" s="57">
        <v>0</v>
      </c>
      <c r="F403" s="57">
        <v>0</v>
      </c>
      <c r="G403" s="57">
        <v>0</v>
      </c>
      <c r="H403" s="57">
        <v>0</v>
      </c>
      <c r="I403" s="57">
        <v>0</v>
      </c>
      <c r="J403" s="57">
        <v>0</v>
      </c>
      <c r="K403" s="64">
        <v>0</v>
      </c>
      <c r="L403" s="57">
        <v>0</v>
      </c>
      <c r="M403" s="59" t="s">
        <v>14</v>
      </c>
    </row>
    <row r="404" spans="1:13" ht="33.6" customHeight="1" thickBot="1" x14ac:dyDescent="0.3">
      <c r="A404" s="185"/>
      <c r="B404" s="188"/>
      <c r="C404" s="191"/>
      <c r="D404" s="188"/>
      <c r="E404" s="60">
        <v>0</v>
      </c>
      <c r="F404" s="60">
        <v>0</v>
      </c>
      <c r="G404" s="60">
        <v>0</v>
      </c>
      <c r="H404" s="60">
        <v>0</v>
      </c>
      <c r="I404" s="60">
        <v>0</v>
      </c>
      <c r="J404" s="60">
        <v>0</v>
      </c>
      <c r="K404" s="60">
        <v>0</v>
      </c>
      <c r="L404" s="60">
        <v>0</v>
      </c>
      <c r="M404" s="61" t="s">
        <v>101</v>
      </c>
    </row>
  </sheetData>
  <mergeCells count="271">
    <mergeCell ref="A399:A404"/>
    <mergeCell ref="B399:B404"/>
    <mergeCell ref="C399:C404"/>
    <mergeCell ref="D399:D404"/>
    <mergeCell ref="A387:A392"/>
    <mergeCell ref="B387:B392"/>
    <mergeCell ref="C387:C392"/>
    <mergeCell ref="D387:D392"/>
    <mergeCell ref="A393:A398"/>
    <mergeCell ref="B393:B398"/>
    <mergeCell ref="C393:C398"/>
    <mergeCell ref="D393:D398"/>
    <mergeCell ref="D381:D386"/>
    <mergeCell ref="A356:A361"/>
    <mergeCell ref="B356:B361"/>
    <mergeCell ref="C356:C361"/>
    <mergeCell ref="D356:D361"/>
    <mergeCell ref="A362:A367"/>
    <mergeCell ref="B362:B367"/>
    <mergeCell ref="C362:C367"/>
    <mergeCell ref="D362:D367"/>
    <mergeCell ref="A374:A379"/>
    <mergeCell ref="B374:B379"/>
    <mergeCell ref="C374:C379"/>
    <mergeCell ref="D374:D379"/>
    <mergeCell ref="A380:M380"/>
    <mergeCell ref="A381:A386"/>
    <mergeCell ref="B381:B386"/>
    <mergeCell ref="C381:C386"/>
    <mergeCell ref="A368:A373"/>
    <mergeCell ref="B368:B373"/>
    <mergeCell ref="C368:C373"/>
    <mergeCell ref="D368:D373"/>
    <mergeCell ref="A344:A349"/>
    <mergeCell ref="B344:B349"/>
    <mergeCell ref="C344:C349"/>
    <mergeCell ref="D344:D349"/>
    <mergeCell ref="A350:A355"/>
    <mergeCell ref="B350:B355"/>
    <mergeCell ref="C350:C355"/>
    <mergeCell ref="D350:D355"/>
    <mergeCell ref="A332:A337"/>
    <mergeCell ref="B332:B337"/>
    <mergeCell ref="C332:C337"/>
    <mergeCell ref="D332:D337"/>
    <mergeCell ref="A338:A343"/>
    <mergeCell ref="B338:B343"/>
    <mergeCell ref="C338:C343"/>
    <mergeCell ref="D338:D343"/>
    <mergeCell ref="A320:A325"/>
    <mergeCell ref="B320:B325"/>
    <mergeCell ref="C320:C325"/>
    <mergeCell ref="D320:D325"/>
    <mergeCell ref="A326:A331"/>
    <mergeCell ref="B326:B331"/>
    <mergeCell ref="C326:C331"/>
    <mergeCell ref="D326:D331"/>
    <mergeCell ref="A308:A313"/>
    <mergeCell ref="B308:B313"/>
    <mergeCell ref="C308:C313"/>
    <mergeCell ref="D308:D313"/>
    <mergeCell ref="A314:A319"/>
    <mergeCell ref="B314:B319"/>
    <mergeCell ref="C314:C319"/>
    <mergeCell ref="D314:D319"/>
    <mergeCell ref="A289:M289"/>
    <mergeCell ref="A296:A301"/>
    <mergeCell ref="B296:B301"/>
    <mergeCell ref="C296:C301"/>
    <mergeCell ref="D296:D301"/>
    <mergeCell ref="A302:A307"/>
    <mergeCell ref="B302:B307"/>
    <mergeCell ref="C302:C307"/>
    <mergeCell ref="D302:D307"/>
    <mergeCell ref="A290:A295"/>
    <mergeCell ref="B290:B295"/>
    <mergeCell ref="C290:C295"/>
    <mergeCell ref="D290:D295"/>
    <mergeCell ref="A283:A288"/>
    <mergeCell ref="B283:B288"/>
    <mergeCell ref="C283:C288"/>
    <mergeCell ref="D283:D288"/>
    <mergeCell ref="A271:A276"/>
    <mergeCell ref="B271:B276"/>
    <mergeCell ref="C271:C276"/>
    <mergeCell ref="D271:D276"/>
    <mergeCell ref="A277:A282"/>
    <mergeCell ref="B277:B282"/>
    <mergeCell ref="C277:C282"/>
    <mergeCell ref="D277:D282"/>
    <mergeCell ref="A259:A264"/>
    <mergeCell ref="B259:B264"/>
    <mergeCell ref="C259:C264"/>
    <mergeCell ref="D259:D264"/>
    <mergeCell ref="A265:A270"/>
    <mergeCell ref="B265:B270"/>
    <mergeCell ref="C265:C270"/>
    <mergeCell ref="D265:D270"/>
    <mergeCell ref="A247:A252"/>
    <mergeCell ref="B247:B252"/>
    <mergeCell ref="C247:C252"/>
    <mergeCell ref="D247:D252"/>
    <mergeCell ref="A253:A258"/>
    <mergeCell ref="B253:B258"/>
    <mergeCell ref="C253:C258"/>
    <mergeCell ref="D253:D258"/>
    <mergeCell ref="A235:A240"/>
    <mergeCell ref="B235:B240"/>
    <mergeCell ref="C235:C240"/>
    <mergeCell ref="D235:D240"/>
    <mergeCell ref="A241:A246"/>
    <mergeCell ref="B241:B246"/>
    <mergeCell ref="C241:C246"/>
    <mergeCell ref="D241:D246"/>
    <mergeCell ref="A223:A228"/>
    <mergeCell ref="B223:B228"/>
    <mergeCell ref="C223:C228"/>
    <mergeCell ref="D223:D228"/>
    <mergeCell ref="A229:A234"/>
    <mergeCell ref="B229:B234"/>
    <mergeCell ref="C229:C234"/>
    <mergeCell ref="D229:D234"/>
    <mergeCell ref="A211:A216"/>
    <mergeCell ref="B211:B216"/>
    <mergeCell ref="C211:C216"/>
    <mergeCell ref="D211:D216"/>
    <mergeCell ref="A217:A222"/>
    <mergeCell ref="B217:B222"/>
    <mergeCell ref="C217:C222"/>
    <mergeCell ref="D217:D222"/>
    <mergeCell ref="A199:A204"/>
    <mergeCell ref="B199:B204"/>
    <mergeCell ref="C199:C204"/>
    <mergeCell ref="D199:D204"/>
    <mergeCell ref="A205:A210"/>
    <mergeCell ref="B205:B210"/>
    <mergeCell ref="C205:C210"/>
    <mergeCell ref="D205:D210"/>
    <mergeCell ref="A187:A192"/>
    <mergeCell ref="B187:B192"/>
    <mergeCell ref="C187:C192"/>
    <mergeCell ref="D187:D192"/>
    <mergeCell ref="A193:A198"/>
    <mergeCell ref="B193:B198"/>
    <mergeCell ref="C193:C198"/>
    <mergeCell ref="D193:D198"/>
    <mergeCell ref="A175:A180"/>
    <mergeCell ref="B175:B180"/>
    <mergeCell ref="C175:C180"/>
    <mergeCell ref="D175:D180"/>
    <mergeCell ref="A181:A186"/>
    <mergeCell ref="B181:B186"/>
    <mergeCell ref="C181:C186"/>
    <mergeCell ref="D181:D186"/>
    <mergeCell ref="A163:A168"/>
    <mergeCell ref="B163:B168"/>
    <mergeCell ref="C163:C168"/>
    <mergeCell ref="D163:D168"/>
    <mergeCell ref="A169:A174"/>
    <mergeCell ref="B169:B174"/>
    <mergeCell ref="C169:C174"/>
    <mergeCell ref="D169:D174"/>
    <mergeCell ref="A151:A156"/>
    <mergeCell ref="B151:B156"/>
    <mergeCell ref="C151:C156"/>
    <mergeCell ref="D151:D156"/>
    <mergeCell ref="A157:A162"/>
    <mergeCell ref="B157:B162"/>
    <mergeCell ref="C157:C162"/>
    <mergeCell ref="D157:D162"/>
    <mergeCell ref="A139:A144"/>
    <mergeCell ref="B139:B144"/>
    <mergeCell ref="C139:C144"/>
    <mergeCell ref="D139:D144"/>
    <mergeCell ref="A145:A150"/>
    <mergeCell ref="B145:B150"/>
    <mergeCell ref="C145:C150"/>
    <mergeCell ref="D145:D150"/>
    <mergeCell ref="A127:A132"/>
    <mergeCell ref="B127:B132"/>
    <mergeCell ref="C127:C132"/>
    <mergeCell ref="D127:D132"/>
    <mergeCell ref="A133:A138"/>
    <mergeCell ref="B133:B138"/>
    <mergeCell ref="C133:C138"/>
    <mergeCell ref="D133:D138"/>
    <mergeCell ref="A115:A120"/>
    <mergeCell ref="B115:B120"/>
    <mergeCell ref="C115:C120"/>
    <mergeCell ref="D115:D120"/>
    <mergeCell ref="A121:A126"/>
    <mergeCell ref="B121:B126"/>
    <mergeCell ref="C121:C126"/>
    <mergeCell ref="D121:D126"/>
    <mergeCell ref="A103:A108"/>
    <mergeCell ref="B103:B108"/>
    <mergeCell ref="C103:C108"/>
    <mergeCell ref="D103:D108"/>
    <mergeCell ref="A109:A114"/>
    <mergeCell ref="B109:B114"/>
    <mergeCell ref="C109:C114"/>
    <mergeCell ref="D109:D114"/>
    <mergeCell ref="A91:A96"/>
    <mergeCell ref="B91:B96"/>
    <mergeCell ref="C91:C96"/>
    <mergeCell ref="D91:D96"/>
    <mergeCell ref="A97:A102"/>
    <mergeCell ref="B97:B102"/>
    <mergeCell ref="C97:C102"/>
    <mergeCell ref="D97:D102"/>
    <mergeCell ref="A79:A84"/>
    <mergeCell ref="B79:B84"/>
    <mergeCell ref="C79:C84"/>
    <mergeCell ref="D79:D84"/>
    <mergeCell ref="A85:A90"/>
    <mergeCell ref="B85:B90"/>
    <mergeCell ref="C85:C90"/>
    <mergeCell ref="D85:D90"/>
    <mergeCell ref="A67:A72"/>
    <mergeCell ref="B67:B72"/>
    <mergeCell ref="C67:C72"/>
    <mergeCell ref="D67:D72"/>
    <mergeCell ref="A73:A78"/>
    <mergeCell ref="B73:B78"/>
    <mergeCell ref="C73:C78"/>
    <mergeCell ref="D73:D78"/>
    <mergeCell ref="A55:A60"/>
    <mergeCell ref="B55:B60"/>
    <mergeCell ref="C55:C60"/>
    <mergeCell ref="D55:D60"/>
    <mergeCell ref="A61:A66"/>
    <mergeCell ref="B61:B66"/>
    <mergeCell ref="C61:C66"/>
    <mergeCell ref="D61:D66"/>
    <mergeCell ref="A49:A54"/>
    <mergeCell ref="B49:B54"/>
    <mergeCell ref="C49:C54"/>
    <mergeCell ref="D49:D54"/>
    <mergeCell ref="A31:A36"/>
    <mergeCell ref="B31:B36"/>
    <mergeCell ref="C31:C36"/>
    <mergeCell ref="D31:D36"/>
    <mergeCell ref="A37:A42"/>
    <mergeCell ref="B37:B42"/>
    <mergeCell ref="C37:C42"/>
    <mergeCell ref="D37:D42"/>
    <mergeCell ref="A18:M18"/>
    <mergeCell ref="A25:A30"/>
    <mergeCell ref="B25:B30"/>
    <mergeCell ref="C25:C30"/>
    <mergeCell ref="D25:D30"/>
    <mergeCell ref="A43:A48"/>
    <mergeCell ref="B43:B48"/>
    <mergeCell ref="C43:C48"/>
    <mergeCell ref="D43:D48"/>
    <mergeCell ref="A19:A24"/>
    <mergeCell ref="B19:B24"/>
    <mergeCell ref="C19:C24"/>
    <mergeCell ref="D19:D24"/>
    <mergeCell ref="A2:M2"/>
    <mergeCell ref="A4:A5"/>
    <mergeCell ref="B4:B5"/>
    <mergeCell ref="C4:C5"/>
    <mergeCell ref="D4:D5"/>
    <mergeCell ref="E4:L4"/>
    <mergeCell ref="M4:M5"/>
    <mergeCell ref="A7:M11"/>
    <mergeCell ref="A12:A17"/>
    <mergeCell ref="B12:B17"/>
    <mergeCell ref="C12:C17"/>
    <mergeCell ref="D12:D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Лист5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Stiashkina</dc:creator>
  <cp:lastModifiedBy>Arhitektor</cp:lastModifiedBy>
  <cp:lastPrinted>2025-07-04T04:33:12Z</cp:lastPrinted>
  <dcterms:created xsi:type="dcterms:W3CDTF">2020-04-09T02:56:43Z</dcterms:created>
  <dcterms:modified xsi:type="dcterms:W3CDTF">2025-07-04T04:33:48Z</dcterms:modified>
</cp:coreProperties>
</file>